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指導者!$A$1:$F$28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1" i="1" l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 l="1"/>
  <c r="E9" i="1" s="1"/>
  <c r="E15" i="1" s="1"/>
  <c r="E21" i="1" s="1"/>
  <c r="E5" i="1"/>
  <c r="E11" i="1" s="1"/>
  <c r="E17" i="1" s="1"/>
  <c r="E23" i="1" s="1"/>
  <c r="E8" i="1"/>
  <c r="E14" i="1" s="1"/>
  <c r="E20" i="1" s="1"/>
  <c r="E4" i="1" l="1"/>
  <c r="E6" i="1"/>
  <c r="E12" i="1" s="1"/>
  <c r="E18" i="1" s="1"/>
  <c r="E24" i="1" s="1"/>
  <c r="AK44" i="1"/>
  <c r="AJ44" i="1" s="1"/>
  <c r="AK45" i="1"/>
  <c r="AJ45" i="1" s="1"/>
  <c r="AK46" i="1"/>
  <c r="AJ46" i="1" s="1"/>
  <c r="AK47" i="1"/>
  <c r="AJ47" i="1" s="1"/>
  <c r="AK48" i="1"/>
  <c r="AJ48" i="1" s="1"/>
  <c r="AK49" i="1"/>
  <c r="AJ49" i="1" s="1"/>
  <c r="AK50" i="1"/>
  <c r="AJ50" i="1" s="1"/>
  <c r="AK51" i="1"/>
  <c r="AJ51" i="1" s="1"/>
  <c r="AK52" i="1"/>
  <c r="AJ52" i="1" s="1"/>
  <c r="AK53" i="1"/>
  <c r="AJ53" i="1" s="1"/>
  <c r="AK54" i="1"/>
  <c r="AJ54" i="1" s="1"/>
  <c r="AK55" i="1"/>
  <c r="AJ55" i="1" s="1"/>
  <c r="AK56" i="1"/>
  <c r="AJ56" i="1" s="1"/>
  <c r="AK57" i="1"/>
  <c r="AJ57" i="1" s="1"/>
  <c r="AK58" i="1"/>
  <c r="AJ58" i="1" s="1"/>
  <c r="AK59" i="1"/>
  <c r="AJ59" i="1" s="1"/>
  <c r="AK60" i="1"/>
  <c r="AJ60" i="1" s="1"/>
  <c r="AK61" i="1"/>
  <c r="AJ61" i="1" s="1"/>
  <c r="AK29" i="1"/>
  <c r="AJ29" i="1" s="1"/>
  <c r="AK28" i="1"/>
  <c r="AJ28" i="1" s="1"/>
  <c r="AK27" i="1"/>
  <c r="AJ27" i="1" s="1"/>
  <c r="AK26" i="1"/>
  <c r="AJ26" i="1" s="1"/>
  <c r="AK21" i="1"/>
  <c r="AJ21" i="1" s="1"/>
  <c r="AK15" i="1"/>
  <c r="AJ15" i="1" s="1"/>
  <c r="AK10" i="1"/>
  <c r="AJ10" i="1" s="1"/>
  <c r="AK5" i="1"/>
  <c r="AJ5" i="1" s="1"/>
  <c r="E7" i="1" l="1"/>
  <c r="E13" i="1" s="1"/>
  <c r="E19" i="1" s="1"/>
  <c r="E25" i="1" s="1"/>
  <c r="E10" i="1"/>
  <c r="E16" i="1" s="1"/>
  <c r="E22" i="1" s="1"/>
  <c r="E26" i="1" l="1"/>
  <c r="AK7" i="1"/>
  <c r="E44" i="1" l="1"/>
  <c r="E45" i="1" s="1"/>
  <c r="E46" i="1" s="1"/>
  <c r="E47" i="1" s="1"/>
  <c r="E49" i="1" s="1"/>
  <c r="E50" i="1" s="1"/>
  <c r="E51" i="1" s="1"/>
  <c r="E53" i="1" s="1"/>
  <c r="E54" i="1" s="1"/>
  <c r="E55" i="1" s="1"/>
  <c r="E57" i="1" s="1"/>
  <c r="E58" i="1" s="1"/>
  <c r="E59" i="1" s="1"/>
  <c r="E61" i="1" s="1"/>
  <c r="E27" i="1"/>
  <c r="E28" i="1" s="1"/>
  <c r="E29" i="1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7" i="6"/>
  <c r="E31" i="1" l="1"/>
  <c r="E32" i="1" s="1"/>
  <c r="E33" i="1" s="1"/>
  <c r="E35" i="1" s="1"/>
  <c r="E36" i="1" s="1"/>
  <c r="E37" i="1" s="1"/>
  <c r="E39" i="1" s="1"/>
  <c r="E40" i="1" s="1"/>
  <c r="E41" i="1" s="1"/>
  <c r="E43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43" i="1"/>
  <c r="AJ43" i="1" s="1"/>
  <c r="AK42" i="1"/>
  <c r="AJ42" i="1" s="1"/>
  <c r="AK41" i="1"/>
  <c r="AJ41" i="1" s="1"/>
  <c r="AK40" i="1"/>
  <c r="AJ40" i="1" s="1"/>
  <c r="AK39" i="1"/>
  <c r="AJ39" i="1" s="1"/>
  <c r="AK38" i="1"/>
  <c r="AJ38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<sst xmlns="http://schemas.openxmlformats.org/spreadsheetml/2006/main" count="324" uniqueCount="156">
  <si>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</si>
  <si>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</si>
  <si>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</si>
  <si>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</si>
  <si>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</si>
  <si>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</si>
  <si>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</si>
  <si>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</si>
  <si>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</si>
  <si>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</si>
  <si>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</si>
  <si>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</si>
  <si>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</si>
  <si>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</si>
  <si>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</si>
  <si>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</si>
  <si>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</si>
  <si>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</si>
  <si>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</si>
  <si>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</si>
  <si>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</si>
  <si>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</si>
  <si>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</si>
  <si>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</si>
  <si>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</si>
  <si>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</si>
  <si>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</si>
  <si>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</si>
  <si>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</si>
  <si>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</si>
  <si>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</si>
  <si>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</si>
  <si>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</si>
  <si>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</si>
  <si>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</si>
  <si>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</si>
  <si>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</si>
  <si>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</si>
  <si>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</si>
  <si>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</si>
  <si>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</si>
  <si>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</si>
  <si>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</si>
  <si>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</si>
  <si>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</si>
  <si>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</si>
  <si>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</si>
  <si>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</si>
  <si>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</si>
  <si>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</si>
  <si>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</si>
  <si>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</si>
  <si>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</si>
  <si>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</si>
  <si>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</si>
  <si>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</si>
  <si>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</si>
  <si>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</si>
  <si>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</si>
  <si>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</si>
  <si>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</si>
  <si>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</si>
  <si>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</si>
  <si>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</si>
  <si>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</si>
  <si>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</si>
  <si>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</si>
  <si>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</si>
  <si>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</si>
  <si>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</si>
  <si>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</si>
  <si>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</si>
  <si>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</si>
  <si>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</si>
  <si>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</si>
  <si>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</si>
  <si>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</si>
  <si>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</si>
  <si>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</si>
  <si>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</si>
  <si>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</si>
  <si>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</si>
  <si>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</si>
  <si>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</si>
  <si>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</si>
  <si>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</si>
  <si>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</si>
  <si>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</si>
  <si>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</si>
  <si>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</si>
  <si>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</si>
  <si>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</si>
  <si>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</si>
  <si>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</si>
  <si>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</si>
  <si>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</si>
  <si>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</si>
  <si>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</si>
  <si>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</si>
  <si>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</si>
  <si>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</si>
  <si>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</si>
  <si>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</si>
  <si>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</si>
  <si>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</si>
  <si>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</si>
  <si>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</si>
  <si>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</si>
  <si>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</si>
  <si>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</si>
  <si>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</si>
  <si>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</si>
  <si>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</si>
  <si>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</si>
  <si>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</si>
  <si>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</si>
  <si>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</si>
  <si>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</si>
  <si>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</si>
  <si>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</si>
  <si>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</si>
  <si>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</si>
  <si>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</si>
  <si>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</si>
  <si>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</si>
  <si>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</si>
  <si>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</si>
  <si>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</si>
  <si>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</si>
  <si>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</si>
  <si>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</si>
  <si>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</si>
  <si>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</si>
  <si>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</si>
  <si>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</si>
  <si>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</si>
  <si>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</si>
  <si>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</si>
  <si>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</si>
  <si>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</si>
  <si>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</si>
  <si>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</si>
  <si>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</si>
  <si>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</si>
  <si>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</si>
  <si>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</si>
  <si>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</si>
  <si>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</si>
  <si>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</si>
  <si>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</si>
  <si>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</si>
  <si>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</si>
  <si>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</si>
  <si>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コンバインドA</t>
    <phoneticPr fontId="1"/>
  </si>
  <si>
    <t>コンバインドB</t>
    <phoneticPr fontId="1"/>
  </si>
  <si>
    <t>中新川郡陸上競技協会</t>
    <rPh sb="0" eb="4">
      <t>ナカニイカワグン</t>
    </rPh>
    <rPh sb="4" eb="6">
      <t>リクジョウ</t>
    </rPh>
    <rPh sb="6" eb="8">
      <t>キョウギ</t>
    </rPh>
    <rPh sb="8" eb="10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</si>
</sst>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0" fillId="3" borderId="21" xfId="0" applyNumberFormat="1" applyFill="1" applyBorder="1" applyAlignment="1" applyProtection="1"/>
    <xf numFmtId="49" fontId="0" fillId="3" borderId="22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22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3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3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2" borderId="3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3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37" xfId="0" applyFill="1" applyBorder="1" applyAlignment="1" applyProtection="1">
      <alignment vertical="center" shrinkToFit="1"/>
    </xf>
    <xf numFmtId="0" fontId="0" fillId="12" borderId="17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49" fontId="0" fillId="2" borderId="39" xfId="0" applyNumberFormat="1" applyFill="1" applyBorder="1" applyAlignment="1" applyProtection="1">
      <alignment horizontal="center"/>
    </xf>
    <xf numFmtId="49" fontId="0" fillId="2" borderId="40" xfId="0" applyNumberFormat="1" applyFill="1" applyBorder="1" applyAlignment="1" applyProtection="1">
      <alignment horizontal="center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65"/>
  <sheetViews>
    <sheetView tabSelected="1" view="pageBreakPreview" zoomScaleNormal="100" zoomScaleSheetLayoutView="100" workbookViewId="0">
      <pane xSplit="2" ySplit="1" topLeftCell="E2" activePane="bottomRight" state="frozenSplit"/>
      <selection sqref="A1:U149"/>
      <selection pane="topRight" sqref="A1:U149"/>
      <selection pane="bottomLeft" sqref="A1:U149"/>
      <selection pane="bottomRight" activeCell="E61" sqref="E61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6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5" t="s">
        <v>3</v>
      </c>
      <c r="B1" s="16"/>
      <c r="C1" s="34"/>
      <c r="D1" s="34"/>
      <c r="E1" s="6" t="s">
        <v>0</v>
      </c>
      <c r="F1" s="7" t="s">
        <v>24</v>
      </c>
      <c r="G1" s="7" t="s">
        <v>25</v>
      </c>
      <c r="H1" s="17" t="s">
        <v>26</v>
      </c>
      <c r="I1" s="8" t="s">
        <v>1</v>
      </c>
      <c r="J1" s="6" t="s">
        <v>27</v>
      </c>
      <c r="K1" s="18" t="s">
        <v>28</v>
      </c>
      <c r="L1" s="18" t="s">
        <v>29</v>
      </c>
      <c r="M1" s="18" t="s">
        <v>30</v>
      </c>
      <c r="N1" s="18" t="s">
        <v>31</v>
      </c>
      <c r="O1" s="18" t="s">
        <v>32</v>
      </c>
      <c r="P1" s="18" t="s">
        <v>33</v>
      </c>
      <c r="Q1" s="18" t="s">
        <v>34</v>
      </c>
      <c r="R1" s="18" t="s">
        <v>35</v>
      </c>
      <c r="S1" s="18" t="s">
        <v>36</v>
      </c>
      <c r="T1" s="18" t="s">
        <v>37</v>
      </c>
      <c r="U1" s="18" t="s">
        <v>38</v>
      </c>
      <c r="V1" s="18" t="s">
        <v>39</v>
      </c>
      <c r="W1" s="18" t="s">
        <v>40</v>
      </c>
      <c r="X1" s="18" t="s">
        <v>41</v>
      </c>
      <c r="Y1" s="18" t="s">
        <v>42</v>
      </c>
      <c r="Z1" s="18" t="s">
        <v>43</v>
      </c>
      <c r="AA1" s="18" t="s">
        <v>44</v>
      </c>
      <c r="AB1" s="18" t="s">
        <v>45</v>
      </c>
      <c r="AC1" s="18" t="s">
        <v>46</v>
      </c>
      <c r="AD1" s="18" t="s">
        <v>47</v>
      </c>
      <c r="AE1" s="18" t="s">
        <v>48</v>
      </c>
      <c r="AF1" s="18" t="s">
        <v>49</v>
      </c>
      <c r="AG1" s="18" t="s">
        <v>50</v>
      </c>
      <c r="AH1" s="18" t="s">
        <v>51</v>
      </c>
      <c r="AI1" s="7" t="s">
        <v>2</v>
      </c>
      <c r="AJ1" s="17" t="s">
        <v>138</v>
      </c>
      <c r="AK1" s="7" t="s">
        <v>4</v>
      </c>
      <c r="AL1" s="9" t="s">
        <v>11</v>
      </c>
    </row>
    <row r="2" spans="1:38" ht="15.75" customHeight="1">
      <c r="A2" s="57" t="s">
        <v>147</v>
      </c>
      <c r="B2" s="58" t="s">
        <v>19</v>
      </c>
      <c r="C2" s="44"/>
      <c r="D2" s="44"/>
      <c r="E2" s="50">
        <v>145</v>
      </c>
      <c r="F2" s="35"/>
      <c r="G2" s="35"/>
      <c r="H2" s="3"/>
      <c r="I2" s="44">
        <v>1</v>
      </c>
      <c r="J2" s="35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5"/>
      <c r="AJ2" s="3">
        <f>INDEX(データ!$K$49:$K$60,MATCH(AK2,データ!$J$49:$J$60,0))</f>
        <v>52</v>
      </c>
      <c r="AK2" s="38" t="s">
        <v>130</v>
      </c>
      <c r="AL2" s="35"/>
    </row>
    <row r="3" spans="1:38" ht="15.75" customHeight="1">
      <c r="A3" s="59" t="s">
        <v>147</v>
      </c>
      <c r="B3" s="60" t="s">
        <v>139</v>
      </c>
      <c r="C3" s="45"/>
      <c r="D3" s="45"/>
      <c r="E3" s="51">
        <f>+E2+1</f>
        <v>146</v>
      </c>
      <c r="F3" s="36"/>
      <c r="G3" s="36"/>
      <c r="H3" s="4"/>
      <c r="I3" s="45">
        <v>1</v>
      </c>
      <c r="J3" s="36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6"/>
      <c r="AJ3" s="4">
        <f>INDEX(データ!$K$49:$K$60,MATCH(AK3,データ!$J$49:$J$60,0))</f>
        <v>52</v>
      </c>
      <c r="AK3" s="39" t="str">
        <f>$AK$2</f>
        <v>中新川</v>
      </c>
      <c r="AL3" s="36"/>
    </row>
    <row r="4" spans="1:38" ht="15.75" customHeight="1">
      <c r="A4" s="59" t="s">
        <v>147</v>
      </c>
      <c r="B4" s="60" t="s">
        <v>139</v>
      </c>
      <c r="C4" s="45"/>
      <c r="D4" s="45"/>
      <c r="E4" s="51">
        <f>+E3+1</f>
        <v>147</v>
      </c>
      <c r="F4" s="36"/>
      <c r="G4" s="36"/>
      <c r="H4" s="4"/>
      <c r="I4" s="45">
        <v>1</v>
      </c>
      <c r="J4" s="36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6"/>
      <c r="AJ4" s="4">
        <f>INDEX(データ!$K$49:$K$60,MATCH(AK4,データ!$J$49:$J$60,0))</f>
        <v>52</v>
      </c>
      <c r="AK4" s="39" t="str">
        <f t="shared" ref="AK4:AK25" si="0">$AK$2</f>
        <v>中新川</v>
      </c>
      <c r="AL4" s="36"/>
    </row>
    <row r="5" spans="1:38" ht="15.75" customHeight="1">
      <c r="A5" s="63" t="s">
        <v>147</v>
      </c>
      <c r="B5" s="64" t="s">
        <v>139</v>
      </c>
      <c r="C5" s="42"/>
      <c r="D5" s="42"/>
      <c r="E5" s="53">
        <f>E2</f>
        <v>145</v>
      </c>
      <c r="F5" s="36"/>
      <c r="G5" s="36"/>
      <c r="H5" s="4"/>
      <c r="I5" s="42">
        <v>2</v>
      </c>
      <c r="J5" s="36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6"/>
      <c r="AJ5" s="4">
        <f>INDEX(データ!$K$49:$K$60,MATCH(AK5,データ!$J$49:$J$60,0))</f>
        <v>52</v>
      </c>
      <c r="AK5" s="39" t="str">
        <f t="shared" si="0"/>
        <v>中新川</v>
      </c>
      <c r="AL5" s="36"/>
    </row>
    <row r="6" spans="1:38" ht="15.75" customHeight="1">
      <c r="A6" s="63" t="s">
        <v>147</v>
      </c>
      <c r="B6" s="64" t="s">
        <v>139</v>
      </c>
      <c r="C6" s="42"/>
      <c r="D6" s="42"/>
      <c r="E6" s="53">
        <f t="shared" ref="E6:E7" si="1">E3</f>
        <v>146</v>
      </c>
      <c r="F6" s="36"/>
      <c r="G6" s="36"/>
      <c r="H6" s="4"/>
      <c r="I6" s="42">
        <v>2</v>
      </c>
      <c r="J6" s="36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6"/>
      <c r="AJ6" s="4">
        <f>INDEX(データ!$K$49:$K$60,MATCH(AK6,データ!$J$49:$J$60,0))</f>
        <v>52</v>
      </c>
      <c r="AK6" s="39" t="str">
        <f t="shared" si="0"/>
        <v>中新川</v>
      </c>
      <c r="AL6" s="36"/>
    </row>
    <row r="7" spans="1:38" ht="15.75" customHeight="1">
      <c r="A7" s="65" t="s">
        <v>147</v>
      </c>
      <c r="B7" s="66" t="s">
        <v>139</v>
      </c>
      <c r="C7" s="43"/>
      <c r="D7" s="43"/>
      <c r="E7" s="54">
        <f t="shared" si="1"/>
        <v>147</v>
      </c>
      <c r="F7" s="37"/>
      <c r="G7" s="37"/>
      <c r="H7" s="5"/>
      <c r="I7" s="43">
        <v>2</v>
      </c>
      <c r="J7" s="37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/>
      <c r="AJ7" s="5">
        <f>INDEX(データ!$K$49:$K$60,MATCH(AK7,データ!$J$49:$J$60,0))</f>
        <v>52</v>
      </c>
      <c r="AK7" s="40" t="str">
        <f t="shared" si="0"/>
        <v>中新川</v>
      </c>
      <c r="AL7" s="37"/>
    </row>
    <row r="8" spans="1:38" ht="15.75" customHeight="1">
      <c r="A8" s="57" t="s">
        <v>147</v>
      </c>
      <c r="B8" s="58" t="s">
        <v>20</v>
      </c>
      <c r="C8" s="44"/>
      <c r="D8" s="44"/>
      <c r="E8" s="50">
        <f>+E2+3</f>
        <v>148</v>
      </c>
      <c r="F8" s="35"/>
      <c r="G8" s="35"/>
      <c r="H8" s="3"/>
      <c r="I8" s="44">
        <v>1</v>
      </c>
      <c r="J8" s="35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5"/>
      <c r="AJ8" s="3">
        <f>INDEX(データ!$K$49:$K$60,MATCH(AK8,データ!$J$49:$J$60,0))</f>
        <v>52</v>
      </c>
      <c r="AK8" s="38" t="str">
        <f t="shared" si="0"/>
        <v>中新川</v>
      </c>
      <c r="AL8" s="35"/>
    </row>
    <row r="9" spans="1:38" ht="15.75" customHeight="1">
      <c r="A9" s="59" t="s">
        <v>147</v>
      </c>
      <c r="B9" s="60" t="s">
        <v>140</v>
      </c>
      <c r="C9" s="45"/>
      <c r="D9" s="45"/>
      <c r="E9" s="51">
        <f t="shared" ref="E9:E25" si="2">+E3+3</f>
        <v>149</v>
      </c>
      <c r="F9" s="36"/>
      <c r="G9" s="36"/>
      <c r="H9" s="4"/>
      <c r="I9" s="45">
        <v>1</v>
      </c>
      <c r="J9" s="36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6"/>
      <c r="AJ9" s="4">
        <f>INDEX(データ!$K$49:$K$60,MATCH(AK9,データ!$J$49:$J$60,0))</f>
        <v>52</v>
      </c>
      <c r="AK9" s="39" t="str">
        <f t="shared" si="0"/>
        <v>中新川</v>
      </c>
      <c r="AL9" s="36"/>
    </row>
    <row r="10" spans="1:38" ht="15.75" customHeight="1">
      <c r="A10" s="59" t="s">
        <v>147</v>
      </c>
      <c r="B10" s="60" t="s">
        <v>140</v>
      </c>
      <c r="C10" s="45"/>
      <c r="D10" s="45"/>
      <c r="E10" s="51">
        <f t="shared" si="2"/>
        <v>150</v>
      </c>
      <c r="F10" s="36"/>
      <c r="G10" s="36"/>
      <c r="H10" s="4"/>
      <c r="I10" s="45">
        <v>1</v>
      </c>
      <c r="J10" s="36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6"/>
      <c r="AJ10" s="4">
        <f>INDEX(データ!$K$49:$K$60,MATCH(AK10,データ!$J$49:$J$60,0))</f>
        <v>52</v>
      </c>
      <c r="AK10" s="39" t="str">
        <f t="shared" si="0"/>
        <v>中新川</v>
      </c>
      <c r="AL10" s="36"/>
    </row>
    <row r="11" spans="1:38" ht="15.75" customHeight="1">
      <c r="A11" s="63" t="s">
        <v>147</v>
      </c>
      <c r="B11" s="64" t="s">
        <v>140</v>
      </c>
      <c r="C11" s="42"/>
      <c r="D11" s="42"/>
      <c r="E11" s="53">
        <f t="shared" si="2"/>
        <v>148</v>
      </c>
      <c r="F11" s="36"/>
      <c r="G11" s="36"/>
      <c r="H11" s="4"/>
      <c r="I11" s="42">
        <v>2</v>
      </c>
      <c r="J11" s="36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6"/>
      <c r="AJ11" s="4">
        <f>INDEX(データ!$K$49:$K$60,MATCH(AK11,データ!$J$49:$J$60,0))</f>
        <v>52</v>
      </c>
      <c r="AK11" s="39" t="str">
        <f t="shared" si="0"/>
        <v>中新川</v>
      </c>
      <c r="AL11" s="36"/>
    </row>
    <row r="12" spans="1:38" ht="15.75" customHeight="1">
      <c r="A12" s="63" t="s">
        <v>147</v>
      </c>
      <c r="B12" s="64" t="s">
        <v>140</v>
      </c>
      <c r="C12" s="42"/>
      <c r="D12" s="42"/>
      <c r="E12" s="53">
        <f t="shared" si="2"/>
        <v>149</v>
      </c>
      <c r="F12" s="36"/>
      <c r="G12" s="36"/>
      <c r="H12" s="4"/>
      <c r="I12" s="42">
        <v>2</v>
      </c>
      <c r="J12" s="36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6"/>
      <c r="AJ12" s="4">
        <f>INDEX(データ!$K$49:$K$60,MATCH(AK12,データ!$J$49:$J$60,0))</f>
        <v>52</v>
      </c>
      <c r="AK12" s="39" t="str">
        <f t="shared" si="0"/>
        <v>中新川</v>
      </c>
      <c r="AL12" s="36"/>
    </row>
    <row r="13" spans="1:38" ht="15.75" customHeight="1">
      <c r="A13" s="65" t="s">
        <v>147</v>
      </c>
      <c r="B13" s="66" t="s">
        <v>140</v>
      </c>
      <c r="C13" s="43"/>
      <c r="D13" s="43"/>
      <c r="E13" s="54">
        <f t="shared" si="2"/>
        <v>150</v>
      </c>
      <c r="F13" s="37"/>
      <c r="G13" s="37"/>
      <c r="H13" s="5"/>
      <c r="I13" s="43">
        <v>2</v>
      </c>
      <c r="J13" s="37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7"/>
      <c r="AJ13" s="5">
        <f>INDEX(データ!$K$49:$K$60,MATCH(AK13,データ!$J$49:$J$60,0))</f>
        <v>52</v>
      </c>
      <c r="AK13" s="40" t="str">
        <f t="shared" si="0"/>
        <v>中新川</v>
      </c>
      <c r="AL13" s="37"/>
    </row>
    <row r="14" spans="1:38" ht="15.75" customHeight="1">
      <c r="A14" s="57" t="s">
        <v>147</v>
      </c>
      <c r="B14" s="58" t="s">
        <v>21</v>
      </c>
      <c r="C14" s="44"/>
      <c r="D14" s="44"/>
      <c r="E14" s="50">
        <f t="shared" si="2"/>
        <v>151</v>
      </c>
      <c r="F14" s="35"/>
      <c r="G14" s="35"/>
      <c r="H14" s="3"/>
      <c r="I14" s="44">
        <v>1</v>
      </c>
      <c r="J14" s="35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">
        <f>INDEX(データ!$K$49:$K$60,MATCH(AK14,データ!$J$49:$J$60,0))</f>
        <v>52</v>
      </c>
      <c r="AK14" s="38" t="str">
        <f t="shared" si="0"/>
        <v>中新川</v>
      </c>
      <c r="AL14" s="35"/>
    </row>
    <row r="15" spans="1:38" ht="15.75" customHeight="1">
      <c r="A15" s="59" t="s">
        <v>147</v>
      </c>
      <c r="B15" s="60" t="s">
        <v>141</v>
      </c>
      <c r="C15" s="45"/>
      <c r="D15" s="45"/>
      <c r="E15" s="51">
        <f t="shared" si="2"/>
        <v>152</v>
      </c>
      <c r="F15" s="36"/>
      <c r="G15" s="36"/>
      <c r="H15" s="4"/>
      <c r="I15" s="45">
        <v>1</v>
      </c>
      <c r="J15" s="36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6"/>
      <c r="AJ15" s="4">
        <f>INDEX(データ!$K$49:$K$60,MATCH(AK15,データ!$J$49:$J$60,0))</f>
        <v>52</v>
      </c>
      <c r="AK15" s="39" t="str">
        <f t="shared" si="0"/>
        <v>中新川</v>
      </c>
      <c r="AL15" s="36"/>
    </row>
    <row r="16" spans="1:38" ht="15.75" customHeight="1">
      <c r="A16" s="59" t="s">
        <v>147</v>
      </c>
      <c r="B16" s="60" t="s">
        <v>141</v>
      </c>
      <c r="C16" s="45"/>
      <c r="D16" s="45"/>
      <c r="E16" s="51">
        <f t="shared" si="2"/>
        <v>153</v>
      </c>
      <c r="F16" s="36"/>
      <c r="G16" s="36"/>
      <c r="H16" s="4"/>
      <c r="I16" s="45">
        <v>1</v>
      </c>
      <c r="J16" s="36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6"/>
      <c r="AJ16" s="4">
        <f>INDEX(データ!$K$49:$K$60,MATCH(AK16,データ!$J$49:$J$60,0))</f>
        <v>52</v>
      </c>
      <c r="AK16" s="39" t="str">
        <f t="shared" si="0"/>
        <v>中新川</v>
      </c>
      <c r="AL16" s="36"/>
    </row>
    <row r="17" spans="1:38" ht="15.75" customHeight="1">
      <c r="A17" s="63" t="s">
        <v>147</v>
      </c>
      <c r="B17" s="64" t="s">
        <v>141</v>
      </c>
      <c r="C17" s="42"/>
      <c r="D17" s="42"/>
      <c r="E17" s="53">
        <f t="shared" si="2"/>
        <v>151</v>
      </c>
      <c r="F17" s="36"/>
      <c r="G17" s="36"/>
      <c r="H17" s="4"/>
      <c r="I17" s="42">
        <v>2</v>
      </c>
      <c r="J17" s="36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6"/>
      <c r="AJ17" s="4">
        <f>INDEX(データ!$K$49:$K$60,MATCH(AK17,データ!$J$49:$J$60,0))</f>
        <v>52</v>
      </c>
      <c r="AK17" s="39" t="str">
        <f t="shared" si="0"/>
        <v>中新川</v>
      </c>
      <c r="AL17" s="36"/>
    </row>
    <row r="18" spans="1:38" ht="15.75" customHeight="1">
      <c r="A18" s="63" t="s">
        <v>147</v>
      </c>
      <c r="B18" s="64" t="s">
        <v>141</v>
      </c>
      <c r="C18" s="42"/>
      <c r="D18" s="42"/>
      <c r="E18" s="53">
        <f t="shared" si="2"/>
        <v>152</v>
      </c>
      <c r="F18" s="36"/>
      <c r="G18" s="36"/>
      <c r="H18" s="4"/>
      <c r="I18" s="42">
        <v>2</v>
      </c>
      <c r="J18" s="36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6"/>
      <c r="AJ18" s="4">
        <f>INDEX(データ!$K$49:$K$60,MATCH(AK18,データ!$J$49:$J$60,0))</f>
        <v>52</v>
      </c>
      <c r="AK18" s="39" t="str">
        <f t="shared" si="0"/>
        <v>中新川</v>
      </c>
      <c r="AL18" s="36"/>
    </row>
    <row r="19" spans="1:38" ht="15.75" customHeight="1">
      <c r="A19" s="65" t="s">
        <v>147</v>
      </c>
      <c r="B19" s="66" t="s">
        <v>141</v>
      </c>
      <c r="C19" s="43"/>
      <c r="D19" s="43"/>
      <c r="E19" s="54">
        <f t="shared" si="2"/>
        <v>153</v>
      </c>
      <c r="F19" s="37"/>
      <c r="G19" s="37"/>
      <c r="H19" s="5"/>
      <c r="I19" s="43">
        <v>2</v>
      </c>
      <c r="J19" s="37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7"/>
      <c r="AJ19" s="5">
        <f>INDEX(データ!$K$49:$K$60,MATCH(AK19,データ!$J$49:$J$60,0))</f>
        <v>52</v>
      </c>
      <c r="AK19" s="40" t="str">
        <f t="shared" si="0"/>
        <v>中新川</v>
      </c>
      <c r="AL19" s="37"/>
    </row>
    <row r="20" spans="1:38" ht="15.75" customHeight="1">
      <c r="A20" s="57" t="s">
        <v>147</v>
      </c>
      <c r="B20" s="58" t="s">
        <v>22</v>
      </c>
      <c r="C20" s="44"/>
      <c r="D20" s="44"/>
      <c r="E20" s="50">
        <f t="shared" si="2"/>
        <v>154</v>
      </c>
      <c r="F20" s="35"/>
      <c r="G20" s="35"/>
      <c r="H20" s="3"/>
      <c r="I20" s="44">
        <v>1</v>
      </c>
      <c r="J20" s="35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5"/>
      <c r="AJ20" s="3">
        <f>INDEX(データ!$K$49:$K$60,MATCH(AK20,データ!$J$49:$J$60,0))</f>
        <v>52</v>
      </c>
      <c r="AK20" s="38" t="str">
        <f t="shared" si="0"/>
        <v>中新川</v>
      </c>
      <c r="AL20" s="35"/>
    </row>
    <row r="21" spans="1:38" ht="15.75" customHeight="1">
      <c r="A21" s="59" t="s">
        <v>147</v>
      </c>
      <c r="B21" s="60" t="s">
        <v>142</v>
      </c>
      <c r="C21" s="45"/>
      <c r="D21" s="45"/>
      <c r="E21" s="51">
        <f t="shared" si="2"/>
        <v>155</v>
      </c>
      <c r="F21" s="36"/>
      <c r="G21" s="36"/>
      <c r="H21" s="4"/>
      <c r="I21" s="45">
        <v>1</v>
      </c>
      <c r="J21" s="36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6"/>
      <c r="AJ21" s="4">
        <f>INDEX(データ!$K$49:$K$60,MATCH(AK21,データ!$J$49:$J$60,0))</f>
        <v>52</v>
      </c>
      <c r="AK21" s="39" t="str">
        <f t="shared" si="0"/>
        <v>中新川</v>
      </c>
      <c r="AL21" s="36"/>
    </row>
    <row r="22" spans="1:38" ht="15.75" customHeight="1">
      <c r="A22" s="59" t="s">
        <v>147</v>
      </c>
      <c r="B22" s="60" t="s">
        <v>142</v>
      </c>
      <c r="C22" s="45"/>
      <c r="D22" s="45"/>
      <c r="E22" s="51">
        <f t="shared" si="2"/>
        <v>156</v>
      </c>
      <c r="F22" s="36"/>
      <c r="G22" s="36"/>
      <c r="H22" s="4"/>
      <c r="I22" s="45">
        <v>1</v>
      </c>
      <c r="J22" s="36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6"/>
      <c r="AJ22" s="4">
        <f>INDEX(データ!$K$49:$K$60,MATCH(AK22,データ!$J$49:$J$60,0))</f>
        <v>52</v>
      </c>
      <c r="AK22" s="39" t="str">
        <f t="shared" si="0"/>
        <v>中新川</v>
      </c>
      <c r="AL22" s="36"/>
    </row>
    <row r="23" spans="1:38" ht="15.75" customHeight="1">
      <c r="A23" s="63" t="s">
        <v>147</v>
      </c>
      <c r="B23" s="64" t="s">
        <v>142</v>
      </c>
      <c r="C23" s="42"/>
      <c r="D23" s="42"/>
      <c r="E23" s="53">
        <f t="shared" si="2"/>
        <v>154</v>
      </c>
      <c r="F23" s="36"/>
      <c r="G23" s="36"/>
      <c r="H23" s="4"/>
      <c r="I23" s="42">
        <v>2</v>
      </c>
      <c r="J23" s="36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6"/>
      <c r="AJ23" s="4">
        <f>INDEX(データ!$K$49:$K$60,MATCH(AK23,データ!$J$49:$J$60,0))</f>
        <v>52</v>
      </c>
      <c r="AK23" s="39" t="str">
        <f t="shared" si="0"/>
        <v>中新川</v>
      </c>
      <c r="AL23" s="36"/>
    </row>
    <row r="24" spans="1:38" ht="15.75" customHeight="1">
      <c r="A24" s="63" t="s">
        <v>147</v>
      </c>
      <c r="B24" s="64" t="s">
        <v>142</v>
      </c>
      <c r="C24" s="42"/>
      <c r="D24" s="42"/>
      <c r="E24" s="53">
        <f t="shared" si="2"/>
        <v>155</v>
      </c>
      <c r="F24" s="36"/>
      <c r="G24" s="36"/>
      <c r="H24" s="4"/>
      <c r="I24" s="42">
        <v>2</v>
      </c>
      <c r="J24" s="36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6"/>
      <c r="AJ24" s="4">
        <f>INDEX(データ!$K$49:$K$60,MATCH(AK24,データ!$J$49:$J$60,0))</f>
        <v>52</v>
      </c>
      <c r="AK24" s="39" t="str">
        <f t="shared" si="0"/>
        <v>中新川</v>
      </c>
      <c r="AL24" s="36"/>
    </row>
    <row r="25" spans="1:38" ht="15.75" customHeight="1">
      <c r="A25" s="65" t="s">
        <v>147</v>
      </c>
      <c r="B25" s="66" t="s">
        <v>142</v>
      </c>
      <c r="C25" s="43"/>
      <c r="D25" s="43"/>
      <c r="E25" s="54">
        <f t="shared" si="2"/>
        <v>156</v>
      </c>
      <c r="F25" s="37"/>
      <c r="G25" s="37"/>
      <c r="H25" s="5"/>
      <c r="I25" s="43">
        <v>2</v>
      </c>
      <c r="J25" s="37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7"/>
      <c r="AJ25" s="5">
        <f>INDEX(データ!$K$49:$K$60,MATCH(AK25,データ!$J$49:$J$60,0))</f>
        <v>52</v>
      </c>
      <c r="AK25" s="40" t="str">
        <f t="shared" si="0"/>
        <v>中新川</v>
      </c>
      <c r="AL25" s="37"/>
    </row>
    <row r="26" spans="1:38" ht="15.75" customHeight="1">
      <c r="A26" s="57" t="s">
        <v>82</v>
      </c>
      <c r="B26" s="58" t="s">
        <v>19</v>
      </c>
      <c r="C26" s="44"/>
      <c r="D26" s="44"/>
      <c r="E26" s="50">
        <f>MAX(E2:E25)+1</f>
        <v>157</v>
      </c>
      <c r="F26" s="35"/>
      <c r="G26" s="35"/>
      <c r="H26" s="3"/>
      <c r="I26" s="50">
        <v>1</v>
      </c>
      <c r="J26" s="35"/>
      <c r="K26" s="3"/>
      <c r="L26" s="3"/>
      <c r="M26" s="3"/>
      <c r="N26" s="3"/>
      <c r="O26" s="3">
        <f>INDEX(データ!$C$2:$C$25,MATCH(A26,データ!$A$2:$A$25,0))</f>
        <v>2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5"/>
      <c r="AJ26" s="3">
        <f>INDEX(データ!$K$49:$K$60,MATCH(AK26,データ!$J$49:$J$60,0))</f>
        <v>52</v>
      </c>
      <c r="AK26" s="38" t="str">
        <f t="shared" ref="AK26:AK29" si="3">$AK$2</f>
        <v>中新川</v>
      </c>
      <c r="AL26" s="35"/>
    </row>
    <row r="27" spans="1:38" ht="15.75" customHeight="1">
      <c r="A27" s="59" t="s">
        <v>82</v>
      </c>
      <c r="B27" s="60" t="s">
        <v>20</v>
      </c>
      <c r="C27" s="45"/>
      <c r="D27" s="45"/>
      <c r="E27" s="51">
        <f>+E26+1</f>
        <v>158</v>
      </c>
      <c r="F27" s="36"/>
      <c r="G27" s="36"/>
      <c r="H27" s="4"/>
      <c r="I27" s="51">
        <v>1</v>
      </c>
      <c r="J27" s="36"/>
      <c r="K27" s="4"/>
      <c r="L27" s="4"/>
      <c r="M27" s="4"/>
      <c r="N27" s="4"/>
      <c r="O27" s="4">
        <f>INDEX(データ!$C$2:$C$25,MATCH(A27,データ!$A$2:$A$25,0))</f>
        <v>2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6"/>
      <c r="AJ27" s="4">
        <f>INDEX(データ!$K$49:$K$60,MATCH(AK27,データ!$J$49:$J$60,0))</f>
        <v>52</v>
      </c>
      <c r="AK27" s="39" t="str">
        <f t="shared" si="3"/>
        <v>中新川</v>
      </c>
      <c r="AL27" s="36"/>
    </row>
    <row r="28" spans="1:38" ht="15.75" customHeight="1">
      <c r="A28" s="59" t="s">
        <v>82</v>
      </c>
      <c r="B28" s="60" t="s">
        <v>21</v>
      </c>
      <c r="C28" s="45"/>
      <c r="D28" s="45"/>
      <c r="E28" s="50">
        <f t="shared" ref="E28:E43" si="4">+E27+1</f>
        <v>159</v>
      </c>
      <c r="F28" s="36"/>
      <c r="G28" s="36"/>
      <c r="H28" s="4"/>
      <c r="I28" s="51">
        <v>1</v>
      </c>
      <c r="J28" s="36"/>
      <c r="K28" s="4"/>
      <c r="L28" s="4"/>
      <c r="M28" s="4"/>
      <c r="N28" s="4"/>
      <c r="O28" s="4">
        <f>INDEX(データ!$C$2:$C$25,MATCH(A28,データ!$A$2:$A$25,0))</f>
        <v>2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6"/>
      <c r="AJ28" s="4">
        <f>INDEX(データ!$K$49:$K$60,MATCH(AK28,データ!$J$49:$J$60,0))</f>
        <v>52</v>
      </c>
      <c r="AK28" s="39" t="str">
        <f t="shared" si="3"/>
        <v>中新川</v>
      </c>
      <c r="AL28" s="36"/>
    </row>
    <row r="29" spans="1:38" ht="15.75" customHeight="1">
      <c r="A29" s="59" t="s">
        <v>82</v>
      </c>
      <c r="B29" s="60" t="s">
        <v>22</v>
      </c>
      <c r="C29" s="45"/>
      <c r="D29" s="45"/>
      <c r="E29" s="51">
        <f t="shared" si="4"/>
        <v>160</v>
      </c>
      <c r="F29" s="36"/>
      <c r="G29" s="36"/>
      <c r="H29" s="4"/>
      <c r="I29" s="51">
        <v>1</v>
      </c>
      <c r="J29" s="36"/>
      <c r="K29" s="4"/>
      <c r="L29" s="4"/>
      <c r="M29" s="4"/>
      <c r="N29" s="4"/>
      <c r="O29" s="4">
        <f>INDEX(データ!$C$2:$C$25,MATCH(A29,データ!$A$2:$A$25,0))</f>
        <v>2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6"/>
      <c r="AJ29" s="4">
        <f>INDEX(データ!$K$49:$K$60,MATCH(AK29,データ!$J$49:$J$60,0))</f>
        <v>52</v>
      </c>
      <c r="AK29" s="39" t="str">
        <f t="shared" si="3"/>
        <v>中新川</v>
      </c>
      <c r="AL29" s="36"/>
    </row>
    <row r="30" spans="1:38" ht="15.75" customHeight="1">
      <c r="A30" s="57" t="s">
        <v>79</v>
      </c>
      <c r="B30" s="58" t="s">
        <v>19</v>
      </c>
      <c r="C30" s="44"/>
      <c r="D30" s="44"/>
      <c r="E30" s="50">
        <v>161</v>
      </c>
      <c r="F30" s="35"/>
      <c r="G30" s="35"/>
      <c r="H30" s="3"/>
      <c r="I30" s="50">
        <v>1</v>
      </c>
      <c r="J30" s="35"/>
      <c r="K30" s="3"/>
      <c r="L30" s="3"/>
      <c r="M30" s="3"/>
      <c r="N30" s="3"/>
      <c r="O30" s="4">
        <f>INDEX(データ!$C$2:$C$25,MATCH(A30,データ!$A$2:$A$25,0))</f>
        <v>1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5"/>
      <c r="AJ30" s="3">
        <f>INDEX(データ!$K$49:$K$60,MATCH(AK30,データ!$J$49:$J$60,0))</f>
        <v>52</v>
      </c>
      <c r="AK30" s="38" t="str">
        <f t="shared" ref="AK30:AK43" si="5">$AK$2</f>
        <v>中新川</v>
      </c>
      <c r="AL30" s="35"/>
    </row>
    <row r="31" spans="1:38" ht="15.75" customHeight="1">
      <c r="A31" s="59" t="s">
        <v>79</v>
      </c>
      <c r="B31" s="60" t="s">
        <v>20</v>
      </c>
      <c r="C31" s="45"/>
      <c r="D31" s="45"/>
      <c r="E31" s="51">
        <f t="shared" si="4"/>
        <v>162</v>
      </c>
      <c r="F31" s="36"/>
      <c r="G31" s="36"/>
      <c r="H31" s="4"/>
      <c r="I31" s="51">
        <v>1</v>
      </c>
      <c r="J31" s="36"/>
      <c r="K31" s="4"/>
      <c r="L31" s="4"/>
      <c r="M31" s="4"/>
      <c r="N31" s="4"/>
      <c r="O31" s="4">
        <f>INDEX(データ!$C$2:$C$25,MATCH(A31,データ!$A$2:$A$25,0))</f>
        <v>1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36"/>
      <c r="AJ31" s="4">
        <f>INDEX(データ!$K$49:$K$60,MATCH(AK31,データ!$J$49:$J$60,0))</f>
        <v>52</v>
      </c>
      <c r="AK31" s="39" t="str">
        <f t="shared" si="5"/>
        <v>中新川</v>
      </c>
      <c r="AL31" s="36"/>
    </row>
    <row r="32" spans="1:38" ht="15.75" customHeight="1">
      <c r="A32" s="59" t="s">
        <v>79</v>
      </c>
      <c r="B32" s="60" t="s">
        <v>21</v>
      </c>
      <c r="C32" s="45"/>
      <c r="D32" s="45"/>
      <c r="E32" s="50">
        <f t="shared" si="4"/>
        <v>163</v>
      </c>
      <c r="F32" s="36"/>
      <c r="G32" s="36"/>
      <c r="H32" s="4"/>
      <c r="I32" s="51">
        <v>1</v>
      </c>
      <c r="J32" s="36"/>
      <c r="K32" s="4"/>
      <c r="L32" s="4"/>
      <c r="M32" s="4"/>
      <c r="N32" s="4"/>
      <c r="O32" s="4">
        <f>INDEX(データ!$C$2:$C$25,MATCH(A32,データ!$A$2:$A$25,0))</f>
        <v>1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6"/>
      <c r="AJ32" s="4">
        <f>INDEX(データ!$K$49:$K$60,MATCH(AK32,データ!$J$49:$J$60,0))</f>
        <v>52</v>
      </c>
      <c r="AK32" s="39" t="str">
        <f t="shared" si="5"/>
        <v>中新川</v>
      </c>
      <c r="AL32" s="36"/>
    </row>
    <row r="33" spans="1:38" ht="15.75" customHeight="1">
      <c r="A33" s="59" t="s">
        <v>79</v>
      </c>
      <c r="B33" s="60" t="s">
        <v>22</v>
      </c>
      <c r="C33" s="45"/>
      <c r="D33" s="45"/>
      <c r="E33" s="51">
        <f t="shared" si="4"/>
        <v>164</v>
      </c>
      <c r="F33" s="36"/>
      <c r="G33" s="36"/>
      <c r="H33" s="4"/>
      <c r="I33" s="51">
        <v>1</v>
      </c>
      <c r="J33" s="36"/>
      <c r="K33" s="4"/>
      <c r="L33" s="4"/>
      <c r="M33" s="4"/>
      <c r="N33" s="4"/>
      <c r="O33" s="5">
        <f>INDEX(データ!$C$2:$C$25,MATCH(A33,データ!$A$2:$A$25,0))</f>
        <v>1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6"/>
      <c r="AJ33" s="4">
        <f>INDEX(データ!$K$49:$K$60,MATCH(AK33,データ!$J$49:$J$60,0))</f>
        <v>52</v>
      </c>
      <c r="AK33" s="39" t="str">
        <f t="shared" si="5"/>
        <v>中新川</v>
      </c>
      <c r="AL33" s="36"/>
    </row>
    <row r="34" spans="1:38" ht="15.75" customHeight="1">
      <c r="A34" s="57" t="s">
        <v>145</v>
      </c>
      <c r="B34" s="58" t="s">
        <v>19</v>
      </c>
      <c r="C34" s="44"/>
      <c r="D34" s="44"/>
      <c r="E34" s="50">
        <v>165</v>
      </c>
      <c r="F34" s="35"/>
      <c r="G34" s="35"/>
      <c r="H34" s="3"/>
      <c r="I34" s="50">
        <v>1</v>
      </c>
      <c r="J34" s="35"/>
      <c r="K34" s="3"/>
      <c r="L34" s="3"/>
      <c r="M34" s="3"/>
      <c r="N34" s="3"/>
      <c r="O34" s="3">
        <f>INDEX(データ!$C$2:$C$25,MATCH(A34,データ!$A$2:$A$25,0))</f>
        <v>7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5"/>
      <c r="AJ34" s="3">
        <f>INDEX(データ!$K$49:$K$60,MATCH(AK34,データ!$J$49:$J$60,0))</f>
        <v>52</v>
      </c>
      <c r="AK34" s="38" t="str">
        <f t="shared" si="5"/>
        <v>中新川</v>
      </c>
      <c r="AL34" s="35"/>
    </row>
    <row r="35" spans="1:38" ht="15.75" customHeight="1">
      <c r="A35" s="59" t="s">
        <v>145</v>
      </c>
      <c r="B35" s="60" t="s">
        <v>20</v>
      </c>
      <c r="C35" s="45"/>
      <c r="D35" s="45"/>
      <c r="E35" s="51">
        <f t="shared" si="4"/>
        <v>166</v>
      </c>
      <c r="F35" s="36"/>
      <c r="G35" s="36"/>
      <c r="H35" s="4"/>
      <c r="I35" s="51">
        <v>1</v>
      </c>
      <c r="J35" s="36"/>
      <c r="K35" s="4"/>
      <c r="L35" s="4"/>
      <c r="M35" s="4"/>
      <c r="N35" s="4"/>
      <c r="O35" s="4">
        <f>INDEX(データ!$C$2:$C$25,MATCH(A35,データ!$A$2:$A$25,0))</f>
        <v>7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6"/>
      <c r="AJ35" s="4">
        <f>INDEX(データ!$K$49:$K$60,MATCH(AK35,データ!$J$49:$J$60,0))</f>
        <v>52</v>
      </c>
      <c r="AK35" s="39" t="str">
        <f t="shared" si="5"/>
        <v>中新川</v>
      </c>
      <c r="AL35" s="36"/>
    </row>
    <row r="36" spans="1:38" ht="15.75" customHeight="1">
      <c r="A36" s="59" t="s">
        <v>145</v>
      </c>
      <c r="B36" s="60" t="s">
        <v>21</v>
      </c>
      <c r="C36" s="45"/>
      <c r="D36" s="45"/>
      <c r="E36" s="50">
        <f t="shared" si="4"/>
        <v>167</v>
      </c>
      <c r="F36" s="36"/>
      <c r="G36" s="36"/>
      <c r="H36" s="4"/>
      <c r="I36" s="51">
        <v>1</v>
      </c>
      <c r="J36" s="36"/>
      <c r="K36" s="4"/>
      <c r="L36" s="4"/>
      <c r="M36" s="4"/>
      <c r="N36" s="4"/>
      <c r="O36" s="4">
        <f>INDEX(データ!$C$2:$C$25,MATCH(A36,データ!$A$2:$A$25,0))</f>
        <v>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6"/>
      <c r="AJ36" s="4">
        <f>INDEX(データ!$K$49:$K$60,MATCH(AK36,データ!$J$49:$J$60,0))</f>
        <v>52</v>
      </c>
      <c r="AK36" s="39" t="str">
        <f t="shared" si="5"/>
        <v>中新川</v>
      </c>
      <c r="AL36" s="36"/>
    </row>
    <row r="37" spans="1:38" ht="15.75" customHeight="1">
      <c r="A37" s="59" t="s">
        <v>145</v>
      </c>
      <c r="B37" s="60" t="s">
        <v>22</v>
      </c>
      <c r="C37" s="45"/>
      <c r="D37" s="45"/>
      <c r="E37" s="51">
        <f t="shared" si="4"/>
        <v>168</v>
      </c>
      <c r="F37" s="36"/>
      <c r="G37" s="36"/>
      <c r="H37" s="4"/>
      <c r="I37" s="51">
        <v>1</v>
      </c>
      <c r="J37" s="36"/>
      <c r="K37" s="4"/>
      <c r="L37" s="4"/>
      <c r="M37" s="4"/>
      <c r="N37" s="4"/>
      <c r="O37" s="4">
        <f>INDEX(データ!$C$2:$C$25,MATCH(A37,データ!$A$2:$A$25,0))</f>
        <v>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36"/>
      <c r="AJ37" s="4">
        <f>INDEX(データ!$K$49:$K$60,MATCH(AK37,データ!$J$49:$J$60,0))</f>
        <v>52</v>
      </c>
      <c r="AK37" s="39" t="str">
        <f t="shared" si="5"/>
        <v>中新川</v>
      </c>
      <c r="AL37" s="36"/>
    </row>
    <row r="38" spans="1:38" ht="15.75" customHeight="1">
      <c r="A38" s="57" t="s">
        <v>146</v>
      </c>
      <c r="B38" s="58" t="s">
        <v>19</v>
      </c>
      <c r="C38" s="44"/>
      <c r="D38" s="44"/>
      <c r="E38" s="50">
        <v>169</v>
      </c>
      <c r="F38" s="35"/>
      <c r="G38" s="35"/>
      <c r="H38" s="3"/>
      <c r="I38" s="50">
        <v>1</v>
      </c>
      <c r="J38" s="35"/>
      <c r="K38" s="3"/>
      <c r="L38" s="3"/>
      <c r="M38" s="3"/>
      <c r="N38" s="3"/>
      <c r="O38" s="3">
        <f>INDEX(データ!$C$2:$C$25,MATCH(A38,データ!$A$2:$A$25,0))</f>
        <v>17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5"/>
      <c r="AJ38" s="3">
        <f>INDEX(データ!$K$49:$K$60,MATCH(AK38,データ!$J$49:$J$60,0))</f>
        <v>52</v>
      </c>
      <c r="AK38" s="38" t="str">
        <f t="shared" si="5"/>
        <v>中新川</v>
      </c>
      <c r="AL38" s="35"/>
    </row>
    <row r="39" spans="1:38" ht="15.75" customHeight="1">
      <c r="A39" s="59" t="s">
        <v>146</v>
      </c>
      <c r="B39" s="60" t="s">
        <v>20</v>
      </c>
      <c r="C39" s="45"/>
      <c r="D39" s="45"/>
      <c r="E39" s="51">
        <f t="shared" si="4"/>
        <v>170</v>
      </c>
      <c r="F39" s="36"/>
      <c r="G39" s="36"/>
      <c r="H39" s="4"/>
      <c r="I39" s="51">
        <v>1</v>
      </c>
      <c r="J39" s="36"/>
      <c r="K39" s="4"/>
      <c r="L39" s="4"/>
      <c r="M39" s="4"/>
      <c r="N39" s="4"/>
      <c r="O39" s="4">
        <f>INDEX(データ!$C$2:$C$25,MATCH(A39,データ!$A$2:$A$25,0))</f>
        <v>17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>
        <f>INDEX(データ!$K$49:$K$60,MATCH(AK39,データ!$J$49:$J$60,0))</f>
        <v>52</v>
      </c>
      <c r="AK39" s="39" t="str">
        <f t="shared" si="5"/>
        <v>中新川</v>
      </c>
      <c r="AL39" s="36"/>
    </row>
    <row r="40" spans="1:38" ht="15.75" customHeight="1">
      <c r="A40" s="59" t="s">
        <v>146</v>
      </c>
      <c r="B40" s="60" t="s">
        <v>21</v>
      </c>
      <c r="C40" s="45"/>
      <c r="D40" s="45"/>
      <c r="E40" s="50">
        <f t="shared" si="4"/>
        <v>171</v>
      </c>
      <c r="F40" s="36"/>
      <c r="G40" s="36"/>
      <c r="H40" s="4"/>
      <c r="I40" s="51">
        <v>1</v>
      </c>
      <c r="J40" s="36"/>
      <c r="K40" s="4"/>
      <c r="L40" s="4"/>
      <c r="M40" s="4"/>
      <c r="N40" s="4"/>
      <c r="O40" s="4">
        <f>INDEX(データ!$C$2:$C$25,MATCH(A40,データ!$A$2:$A$25,0))</f>
        <v>17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6"/>
      <c r="AJ40" s="4">
        <f>INDEX(データ!$K$49:$K$60,MATCH(AK40,データ!$J$49:$J$60,0))</f>
        <v>52</v>
      </c>
      <c r="AK40" s="39" t="str">
        <f t="shared" si="5"/>
        <v>中新川</v>
      </c>
      <c r="AL40" s="36"/>
    </row>
    <row r="41" spans="1:38" ht="15.75" customHeight="1">
      <c r="A41" s="59" t="s">
        <v>146</v>
      </c>
      <c r="B41" s="60" t="s">
        <v>22</v>
      </c>
      <c r="C41" s="45"/>
      <c r="D41" s="45"/>
      <c r="E41" s="51">
        <f t="shared" si="4"/>
        <v>172</v>
      </c>
      <c r="F41" s="36"/>
      <c r="G41" s="36"/>
      <c r="H41" s="4"/>
      <c r="I41" s="51">
        <v>1</v>
      </c>
      <c r="J41" s="36"/>
      <c r="K41" s="4"/>
      <c r="L41" s="4"/>
      <c r="M41" s="4"/>
      <c r="N41" s="4"/>
      <c r="O41" s="4">
        <f>INDEX(データ!$C$2:$C$25,MATCH(A41,データ!$A$2:$A$25,0))</f>
        <v>17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6"/>
      <c r="AJ41" s="4">
        <f>INDEX(データ!$K$49:$K$60,MATCH(AK41,データ!$J$49:$J$60,0))</f>
        <v>52</v>
      </c>
      <c r="AK41" s="39" t="str">
        <f t="shared" si="5"/>
        <v>中新川</v>
      </c>
      <c r="AL41" s="36"/>
    </row>
    <row r="42" spans="1:38" ht="15.75" customHeight="1">
      <c r="A42" s="57" t="s">
        <v>66</v>
      </c>
      <c r="B42" s="58" t="s">
        <v>19</v>
      </c>
      <c r="C42" s="44"/>
      <c r="D42" s="44"/>
      <c r="E42" s="50">
        <v>173</v>
      </c>
      <c r="F42" s="35"/>
      <c r="G42" s="35"/>
      <c r="H42" s="3"/>
      <c r="I42" s="50">
        <v>1</v>
      </c>
      <c r="J42" s="35"/>
      <c r="K42" s="3"/>
      <c r="L42" s="3"/>
      <c r="M42" s="3"/>
      <c r="N42" s="3"/>
      <c r="O42" s="3">
        <f>INDEX(データ!$C$2:$C$25,MATCH(A42,データ!$A$2:$A$25,0))</f>
        <v>9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5"/>
      <c r="AJ42" s="3">
        <f>INDEX(データ!$K$49:$K$60,MATCH(AK42,データ!$J$49:$J$60,0))</f>
        <v>52</v>
      </c>
      <c r="AK42" s="38" t="str">
        <f t="shared" si="5"/>
        <v>中新川</v>
      </c>
      <c r="AL42" s="35"/>
    </row>
    <row r="43" spans="1:38" ht="15.75" customHeight="1">
      <c r="A43" s="59" t="s">
        <v>66</v>
      </c>
      <c r="B43" s="60" t="s">
        <v>20</v>
      </c>
      <c r="C43" s="45"/>
      <c r="D43" s="45"/>
      <c r="E43" s="51">
        <f t="shared" si="4"/>
        <v>174</v>
      </c>
      <c r="F43" s="36"/>
      <c r="G43" s="36"/>
      <c r="H43" s="4"/>
      <c r="I43" s="51">
        <v>1</v>
      </c>
      <c r="J43" s="36"/>
      <c r="K43" s="4"/>
      <c r="L43" s="4"/>
      <c r="M43" s="4"/>
      <c r="N43" s="4"/>
      <c r="O43" s="4">
        <f>INDEX(データ!$C$2:$C$25,MATCH(A43,データ!$A$2:$A$25,0))</f>
        <v>9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6"/>
      <c r="AJ43" s="4">
        <f>INDEX(データ!$K$49:$K$60,MATCH(AK43,データ!$J$49:$J$60,0))</f>
        <v>52</v>
      </c>
      <c r="AK43" s="39" t="str">
        <f t="shared" si="5"/>
        <v>中新川</v>
      </c>
      <c r="AL43" s="36"/>
    </row>
    <row r="44" spans="1:38" ht="15.75" customHeight="1">
      <c r="A44" s="61" t="s">
        <v>83</v>
      </c>
      <c r="B44" s="62" t="s">
        <v>19</v>
      </c>
      <c r="C44" s="41"/>
      <c r="D44" s="41"/>
      <c r="E44" s="52">
        <f>+E26</f>
        <v>157</v>
      </c>
      <c r="F44" s="35"/>
      <c r="G44" s="35"/>
      <c r="H44" s="3"/>
      <c r="I44" s="52">
        <v>2</v>
      </c>
      <c r="J44" s="35"/>
      <c r="K44" s="3"/>
      <c r="L44" s="3"/>
      <c r="M44" s="3"/>
      <c r="N44" s="3"/>
      <c r="O44" s="4">
        <f>INDEX(データ!$C$2:$C$25,MATCH(A44,データ!$A$2:$A$25,0))</f>
        <v>4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5"/>
      <c r="AJ44" s="3">
        <f>INDEX(データ!$K$49:$K$60,MATCH(AK44,データ!$J$49:$J$60,0))</f>
        <v>52</v>
      </c>
      <c r="AK44" s="38" t="str">
        <f t="shared" ref="AK44:AK47" si="6">$AK$2</f>
        <v>中新川</v>
      </c>
      <c r="AL44" s="35"/>
    </row>
    <row r="45" spans="1:38" ht="15.75" customHeight="1">
      <c r="A45" s="63" t="s">
        <v>83</v>
      </c>
      <c r="B45" s="64" t="s">
        <v>20</v>
      </c>
      <c r="C45" s="42"/>
      <c r="D45" s="42"/>
      <c r="E45" s="53">
        <f t="shared" ref="E45:E59" si="7">+E44+1</f>
        <v>158</v>
      </c>
      <c r="F45" s="36"/>
      <c r="G45" s="36"/>
      <c r="H45" s="4"/>
      <c r="I45" s="53">
        <v>2</v>
      </c>
      <c r="J45" s="36"/>
      <c r="K45" s="4"/>
      <c r="L45" s="4"/>
      <c r="M45" s="4"/>
      <c r="N45" s="4"/>
      <c r="O45" s="4">
        <f>INDEX(データ!$C$2:$C$25,MATCH(A45,データ!$A$2:$A$25,0))</f>
        <v>4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6"/>
      <c r="AJ45" s="4">
        <f>INDEX(データ!$K$49:$K$60,MATCH(AK45,データ!$J$49:$J$60,0))</f>
        <v>52</v>
      </c>
      <c r="AK45" s="39" t="str">
        <f t="shared" si="6"/>
        <v>中新川</v>
      </c>
      <c r="AL45" s="36"/>
    </row>
    <row r="46" spans="1:38" ht="15.75" customHeight="1">
      <c r="A46" s="63" t="s">
        <v>83</v>
      </c>
      <c r="B46" s="64" t="s">
        <v>21</v>
      </c>
      <c r="C46" s="42"/>
      <c r="D46" s="42"/>
      <c r="E46" s="53">
        <f t="shared" si="7"/>
        <v>159</v>
      </c>
      <c r="F46" s="36"/>
      <c r="G46" s="36"/>
      <c r="H46" s="4"/>
      <c r="I46" s="53">
        <v>2</v>
      </c>
      <c r="J46" s="36"/>
      <c r="K46" s="4"/>
      <c r="L46" s="4"/>
      <c r="M46" s="4"/>
      <c r="N46" s="4"/>
      <c r="O46" s="4">
        <f>INDEX(データ!$C$2:$C$25,MATCH(A46,データ!$A$2:$A$25,0))</f>
        <v>4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6"/>
      <c r="AJ46" s="4">
        <f>INDEX(データ!$K$49:$K$60,MATCH(AK46,データ!$J$49:$J$60,0))</f>
        <v>52</v>
      </c>
      <c r="AK46" s="39" t="str">
        <f t="shared" si="6"/>
        <v>中新川</v>
      </c>
      <c r="AL46" s="36"/>
    </row>
    <row r="47" spans="1:38" ht="15.75" customHeight="1">
      <c r="A47" s="63" t="s">
        <v>83</v>
      </c>
      <c r="B47" s="64" t="s">
        <v>22</v>
      </c>
      <c r="C47" s="42"/>
      <c r="D47" s="42"/>
      <c r="E47" s="53">
        <f t="shared" si="7"/>
        <v>160</v>
      </c>
      <c r="F47" s="36"/>
      <c r="G47" s="36"/>
      <c r="H47" s="4"/>
      <c r="I47" s="53">
        <v>2</v>
      </c>
      <c r="J47" s="36"/>
      <c r="K47" s="4"/>
      <c r="L47" s="4"/>
      <c r="M47" s="4"/>
      <c r="N47" s="4"/>
      <c r="O47" s="5">
        <f>INDEX(データ!$C$2:$C$25,MATCH(A47,データ!$A$2:$A$25,0))</f>
        <v>4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6"/>
      <c r="AJ47" s="4">
        <f>INDEX(データ!$K$49:$K$60,MATCH(AK47,データ!$J$49:$J$60,0))</f>
        <v>52</v>
      </c>
      <c r="AK47" s="39" t="str">
        <f t="shared" si="6"/>
        <v>中新川</v>
      </c>
      <c r="AL47" s="36"/>
    </row>
    <row r="48" spans="1:38" ht="15.75" customHeight="1">
      <c r="A48" s="61" t="s">
        <v>80</v>
      </c>
      <c r="B48" s="62" t="s">
        <v>19</v>
      </c>
      <c r="C48" s="41"/>
      <c r="D48" s="41"/>
      <c r="E48" s="52">
        <v>161</v>
      </c>
      <c r="F48" s="35"/>
      <c r="G48" s="35"/>
      <c r="H48" s="3"/>
      <c r="I48" s="52">
        <v>2</v>
      </c>
      <c r="J48" s="35"/>
      <c r="K48" s="3"/>
      <c r="L48" s="3"/>
      <c r="M48" s="3"/>
      <c r="N48" s="3"/>
      <c r="O48" s="3">
        <f>INDEX(データ!$C$2:$C$25,MATCH(A48,データ!$A$2:$A$25,0))</f>
        <v>3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5"/>
      <c r="AJ48" s="3">
        <f>INDEX(データ!$K$49:$K$60,MATCH(AK48,データ!$J$49:$J$60,0))</f>
        <v>52</v>
      </c>
      <c r="AK48" s="38" t="str">
        <f t="shared" ref="AK48:AK61" si="8">$AK$2</f>
        <v>中新川</v>
      </c>
      <c r="AL48" s="35"/>
    </row>
    <row r="49" spans="1:38" ht="15.75" customHeight="1">
      <c r="A49" s="63" t="s">
        <v>80</v>
      </c>
      <c r="B49" s="64" t="s">
        <v>20</v>
      </c>
      <c r="C49" s="42"/>
      <c r="D49" s="42"/>
      <c r="E49" s="53">
        <f t="shared" si="7"/>
        <v>162</v>
      </c>
      <c r="F49" s="36"/>
      <c r="G49" s="36"/>
      <c r="H49" s="4"/>
      <c r="I49" s="53">
        <v>2</v>
      </c>
      <c r="J49" s="36"/>
      <c r="K49" s="4"/>
      <c r="L49" s="4"/>
      <c r="M49" s="4"/>
      <c r="N49" s="4"/>
      <c r="O49" s="4">
        <f>INDEX(データ!$C$2:$C$25,MATCH(A49,データ!$A$2:$A$25,0))</f>
        <v>3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6"/>
      <c r="AJ49" s="4">
        <f>INDEX(データ!$K$49:$K$60,MATCH(AK49,データ!$J$49:$J$60,0))</f>
        <v>52</v>
      </c>
      <c r="AK49" s="39" t="str">
        <f t="shared" si="8"/>
        <v>中新川</v>
      </c>
      <c r="AL49" s="36"/>
    </row>
    <row r="50" spans="1:38" ht="15.75" customHeight="1">
      <c r="A50" s="63" t="s">
        <v>80</v>
      </c>
      <c r="B50" s="64" t="s">
        <v>21</v>
      </c>
      <c r="C50" s="42"/>
      <c r="D50" s="42"/>
      <c r="E50" s="53">
        <f t="shared" si="7"/>
        <v>163</v>
      </c>
      <c r="F50" s="36"/>
      <c r="G50" s="36"/>
      <c r="H50" s="4"/>
      <c r="I50" s="53">
        <v>2</v>
      </c>
      <c r="J50" s="36"/>
      <c r="K50" s="4"/>
      <c r="L50" s="4"/>
      <c r="M50" s="4"/>
      <c r="N50" s="4"/>
      <c r="O50" s="4">
        <f>INDEX(データ!$C$2:$C$25,MATCH(A50,データ!$A$2:$A$25,0))</f>
        <v>3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6"/>
      <c r="AJ50" s="4">
        <f>INDEX(データ!$K$49:$K$60,MATCH(AK50,データ!$J$49:$J$60,0))</f>
        <v>52</v>
      </c>
      <c r="AK50" s="39" t="str">
        <f t="shared" si="8"/>
        <v>中新川</v>
      </c>
      <c r="AL50" s="36"/>
    </row>
    <row r="51" spans="1:38" ht="15.75" customHeight="1">
      <c r="A51" s="63" t="s">
        <v>80</v>
      </c>
      <c r="B51" s="64" t="s">
        <v>22</v>
      </c>
      <c r="C51" s="42"/>
      <c r="D51" s="42"/>
      <c r="E51" s="53">
        <f t="shared" si="7"/>
        <v>164</v>
      </c>
      <c r="F51" s="36"/>
      <c r="G51" s="36"/>
      <c r="H51" s="4"/>
      <c r="I51" s="53">
        <v>2</v>
      </c>
      <c r="J51" s="36"/>
      <c r="K51" s="4"/>
      <c r="L51" s="4"/>
      <c r="M51" s="4"/>
      <c r="N51" s="4"/>
      <c r="O51" s="4">
        <f>INDEX(データ!$C$2:$C$25,MATCH(A51,データ!$A$2:$A$25,0))</f>
        <v>3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6"/>
      <c r="AJ51" s="4">
        <f>INDEX(データ!$K$49:$K$60,MATCH(AK51,データ!$J$49:$J$60,0))</f>
        <v>52</v>
      </c>
      <c r="AK51" s="39" t="str">
        <f t="shared" si="8"/>
        <v>中新川</v>
      </c>
      <c r="AL51" s="36"/>
    </row>
    <row r="52" spans="1:38" ht="15.75" customHeight="1">
      <c r="A52" s="61" t="s">
        <v>148</v>
      </c>
      <c r="B52" s="62" t="s">
        <v>19</v>
      </c>
      <c r="C52" s="41"/>
      <c r="D52" s="41"/>
      <c r="E52" s="52">
        <v>165</v>
      </c>
      <c r="F52" s="35"/>
      <c r="G52" s="35"/>
      <c r="H52" s="3"/>
      <c r="I52" s="52">
        <v>2</v>
      </c>
      <c r="J52" s="35"/>
      <c r="K52" s="3"/>
      <c r="L52" s="3"/>
      <c r="M52" s="3"/>
      <c r="N52" s="3"/>
      <c r="O52" s="4">
        <f>INDEX(データ!$C$2:$C$25,MATCH(A52,データ!$A$2:$A$25,0))</f>
        <v>8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5"/>
      <c r="AJ52" s="3">
        <f>INDEX(データ!$K$49:$K$60,MATCH(AK52,データ!$J$49:$J$60,0))</f>
        <v>52</v>
      </c>
      <c r="AK52" s="38" t="str">
        <f t="shared" si="8"/>
        <v>中新川</v>
      </c>
      <c r="AL52" s="35"/>
    </row>
    <row r="53" spans="1:38" ht="15.75" customHeight="1">
      <c r="A53" s="63" t="s">
        <v>148</v>
      </c>
      <c r="B53" s="64" t="s">
        <v>20</v>
      </c>
      <c r="C53" s="42"/>
      <c r="D53" s="42"/>
      <c r="E53" s="53">
        <f t="shared" si="7"/>
        <v>166</v>
      </c>
      <c r="F53" s="36"/>
      <c r="G53" s="36"/>
      <c r="H53" s="4"/>
      <c r="I53" s="53">
        <v>2</v>
      </c>
      <c r="J53" s="36"/>
      <c r="K53" s="4"/>
      <c r="L53" s="4"/>
      <c r="M53" s="4"/>
      <c r="N53" s="4"/>
      <c r="O53" s="4">
        <f>INDEX(データ!$C$2:$C$25,MATCH(A53,データ!$A$2:$A$25,0))</f>
        <v>8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6"/>
      <c r="AJ53" s="4">
        <f>INDEX(データ!$K$49:$K$60,MATCH(AK53,データ!$J$49:$J$60,0))</f>
        <v>52</v>
      </c>
      <c r="AK53" s="39" t="str">
        <f t="shared" si="8"/>
        <v>中新川</v>
      </c>
      <c r="AL53" s="36"/>
    </row>
    <row r="54" spans="1:38" ht="15.75" customHeight="1">
      <c r="A54" s="63" t="s">
        <v>148</v>
      </c>
      <c r="B54" s="64" t="s">
        <v>21</v>
      </c>
      <c r="C54" s="42"/>
      <c r="D54" s="42"/>
      <c r="E54" s="53">
        <f t="shared" si="7"/>
        <v>167</v>
      </c>
      <c r="F54" s="36"/>
      <c r="G54" s="36"/>
      <c r="H54" s="4"/>
      <c r="I54" s="53">
        <v>2</v>
      </c>
      <c r="J54" s="36"/>
      <c r="K54" s="4"/>
      <c r="L54" s="4"/>
      <c r="M54" s="4"/>
      <c r="N54" s="4"/>
      <c r="O54" s="4">
        <f>INDEX(データ!$C$2:$C$25,MATCH(A54,データ!$A$2:$A$25,0))</f>
        <v>8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6"/>
      <c r="AJ54" s="4">
        <f>INDEX(データ!$K$49:$K$60,MATCH(AK54,データ!$J$49:$J$60,0))</f>
        <v>52</v>
      </c>
      <c r="AK54" s="39" t="str">
        <f t="shared" si="8"/>
        <v>中新川</v>
      </c>
      <c r="AL54" s="36"/>
    </row>
    <row r="55" spans="1:38" ht="15.75" customHeight="1">
      <c r="A55" s="63" t="s">
        <v>148</v>
      </c>
      <c r="B55" s="64" t="s">
        <v>22</v>
      </c>
      <c r="C55" s="42"/>
      <c r="D55" s="42"/>
      <c r="E55" s="53">
        <f t="shared" si="7"/>
        <v>168</v>
      </c>
      <c r="F55" s="36"/>
      <c r="G55" s="36"/>
      <c r="H55" s="4"/>
      <c r="I55" s="53">
        <v>2</v>
      </c>
      <c r="J55" s="36"/>
      <c r="K55" s="4"/>
      <c r="L55" s="4"/>
      <c r="M55" s="4"/>
      <c r="N55" s="4"/>
      <c r="O55" s="5">
        <f>INDEX(データ!$C$2:$C$25,MATCH(A55,データ!$A$2:$A$25,0))</f>
        <v>8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6"/>
      <c r="AJ55" s="4">
        <f>INDEX(データ!$K$49:$K$60,MATCH(AK55,データ!$J$49:$J$60,0))</f>
        <v>52</v>
      </c>
      <c r="AK55" s="39" t="str">
        <f t="shared" si="8"/>
        <v>中新川</v>
      </c>
      <c r="AL55" s="36"/>
    </row>
    <row r="56" spans="1:38" ht="15.75" customHeight="1">
      <c r="A56" s="61" t="s">
        <v>149</v>
      </c>
      <c r="B56" s="62" t="s">
        <v>19</v>
      </c>
      <c r="C56" s="41"/>
      <c r="D56" s="41"/>
      <c r="E56" s="52">
        <v>169</v>
      </c>
      <c r="F56" s="35"/>
      <c r="G56" s="35"/>
      <c r="H56" s="3"/>
      <c r="I56" s="52">
        <v>2</v>
      </c>
      <c r="J56" s="35"/>
      <c r="K56" s="3"/>
      <c r="L56" s="3"/>
      <c r="M56" s="3"/>
      <c r="N56" s="3"/>
      <c r="O56" s="4">
        <f>INDEX(データ!$C$2:$C$25,MATCH(A56,データ!$A$2:$A$25,0))</f>
        <v>18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5"/>
      <c r="AJ56" s="3">
        <f>INDEX(データ!$K$49:$K$60,MATCH(AK56,データ!$J$49:$J$60,0))</f>
        <v>52</v>
      </c>
      <c r="AK56" s="38" t="str">
        <f t="shared" si="8"/>
        <v>中新川</v>
      </c>
      <c r="AL56" s="35"/>
    </row>
    <row r="57" spans="1:38" ht="15.75" customHeight="1">
      <c r="A57" s="63" t="s">
        <v>149</v>
      </c>
      <c r="B57" s="64" t="s">
        <v>20</v>
      </c>
      <c r="C57" s="42"/>
      <c r="D57" s="42"/>
      <c r="E57" s="53">
        <f t="shared" si="7"/>
        <v>170</v>
      </c>
      <c r="F57" s="36"/>
      <c r="G57" s="36"/>
      <c r="H57" s="4"/>
      <c r="I57" s="53">
        <v>2</v>
      </c>
      <c r="J57" s="36"/>
      <c r="K57" s="4"/>
      <c r="L57" s="4"/>
      <c r="M57" s="4"/>
      <c r="N57" s="4"/>
      <c r="O57" s="4">
        <f>INDEX(データ!$C$2:$C$25,MATCH(A57,データ!$A$2:$A$25,0))</f>
        <v>18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6"/>
      <c r="AJ57" s="4">
        <f>INDEX(データ!$K$49:$K$60,MATCH(AK57,データ!$J$49:$J$60,0))</f>
        <v>52</v>
      </c>
      <c r="AK57" s="39" t="str">
        <f t="shared" si="8"/>
        <v>中新川</v>
      </c>
      <c r="AL57" s="36"/>
    </row>
    <row r="58" spans="1:38" ht="15.75" customHeight="1">
      <c r="A58" s="63" t="s">
        <v>149</v>
      </c>
      <c r="B58" s="64" t="s">
        <v>21</v>
      </c>
      <c r="C58" s="42"/>
      <c r="D58" s="42"/>
      <c r="E58" s="53">
        <f t="shared" si="7"/>
        <v>171</v>
      </c>
      <c r="F58" s="36"/>
      <c r="G58" s="36"/>
      <c r="H58" s="4"/>
      <c r="I58" s="53">
        <v>2</v>
      </c>
      <c r="J58" s="36"/>
      <c r="K58" s="4"/>
      <c r="L58" s="4"/>
      <c r="M58" s="4"/>
      <c r="N58" s="4"/>
      <c r="O58" s="4">
        <f>INDEX(データ!$C$2:$C$25,MATCH(A58,データ!$A$2:$A$25,0))</f>
        <v>18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6"/>
      <c r="AJ58" s="4">
        <f>INDEX(データ!$K$49:$K$60,MATCH(AK58,データ!$J$49:$J$60,0))</f>
        <v>52</v>
      </c>
      <c r="AK58" s="39" t="str">
        <f t="shared" si="8"/>
        <v>中新川</v>
      </c>
      <c r="AL58" s="36"/>
    </row>
    <row r="59" spans="1:38" ht="15.75" customHeight="1">
      <c r="A59" s="63" t="s">
        <v>149</v>
      </c>
      <c r="B59" s="64" t="s">
        <v>22</v>
      </c>
      <c r="C59" s="42"/>
      <c r="D59" s="42"/>
      <c r="E59" s="53">
        <f t="shared" si="7"/>
        <v>172</v>
      </c>
      <c r="F59" s="36"/>
      <c r="G59" s="36"/>
      <c r="H59" s="4"/>
      <c r="I59" s="53">
        <v>2</v>
      </c>
      <c r="J59" s="36"/>
      <c r="K59" s="4"/>
      <c r="L59" s="4"/>
      <c r="M59" s="4"/>
      <c r="N59" s="4"/>
      <c r="O59" s="4">
        <f>INDEX(データ!$C$2:$C$25,MATCH(A59,データ!$A$2:$A$25,0))</f>
        <v>18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6"/>
      <c r="AJ59" s="4">
        <f>INDEX(データ!$K$49:$K$60,MATCH(AK59,データ!$J$49:$J$60,0))</f>
        <v>52</v>
      </c>
      <c r="AK59" s="39" t="str">
        <f t="shared" si="8"/>
        <v>中新川</v>
      </c>
      <c r="AL59" s="36"/>
    </row>
    <row r="60" spans="1:38" ht="15.75" customHeight="1">
      <c r="A60" s="61" t="s">
        <v>67</v>
      </c>
      <c r="B60" s="62" t="s">
        <v>19</v>
      </c>
      <c r="C60" s="41"/>
      <c r="D60" s="41"/>
      <c r="E60" s="52">
        <v>173</v>
      </c>
      <c r="F60" s="35"/>
      <c r="G60" s="35"/>
      <c r="H60" s="3"/>
      <c r="I60" s="52">
        <v>2</v>
      </c>
      <c r="J60" s="35"/>
      <c r="K60" s="3"/>
      <c r="L60" s="3"/>
      <c r="M60" s="3"/>
      <c r="N60" s="3"/>
      <c r="O60" s="4">
        <f>INDEX(データ!$C$2:$C$25,MATCH(A60,データ!$A$2:$A$25,0))</f>
        <v>10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5"/>
      <c r="AJ60" s="3">
        <f>INDEX(データ!$K$49:$K$60,MATCH(AK60,データ!$J$49:$J$60,0))</f>
        <v>52</v>
      </c>
      <c r="AK60" s="38" t="str">
        <f t="shared" si="8"/>
        <v>中新川</v>
      </c>
      <c r="AL60" s="35"/>
    </row>
    <row r="61" spans="1:38" ht="15.75" customHeight="1">
      <c r="A61" s="63" t="s">
        <v>67</v>
      </c>
      <c r="B61" s="64" t="s">
        <v>20</v>
      </c>
      <c r="C61" s="42"/>
      <c r="D61" s="42"/>
      <c r="E61" s="53">
        <f t="shared" ref="E61" si="9">+E60+1</f>
        <v>174</v>
      </c>
      <c r="F61" s="36"/>
      <c r="G61" s="36"/>
      <c r="H61" s="4"/>
      <c r="I61" s="53">
        <v>2</v>
      </c>
      <c r="J61" s="36"/>
      <c r="K61" s="4"/>
      <c r="L61" s="4"/>
      <c r="M61" s="4"/>
      <c r="N61" s="4"/>
      <c r="O61" s="4">
        <f>INDEX(データ!$C$2:$C$25,MATCH(A61,データ!$A$2:$A$25,0))</f>
        <v>10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6"/>
      <c r="AJ61" s="4">
        <f>INDEX(データ!$K$49:$K$60,MATCH(AK61,データ!$J$49:$J$60,0))</f>
        <v>52</v>
      </c>
      <c r="AK61" s="39" t="str">
        <f t="shared" si="8"/>
        <v>中新川</v>
      </c>
      <c r="AL61" s="36"/>
    </row>
    <row r="63" spans="1:38">
      <c r="A63" s="46" t="s">
        <v>150</v>
      </c>
      <c r="B63" s="46"/>
      <c r="C63" s="46"/>
      <c r="D63" s="46"/>
      <c r="E63" s="46"/>
      <c r="F63" s="46"/>
      <c r="G63" s="46"/>
      <c r="H63" s="46"/>
      <c r="I63" s="55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</row>
    <row r="64" spans="1:38">
      <c r="A64" s="1"/>
      <c r="B64" s="1"/>
      <c r="C64" s="1"/>
      <c r="D64" s="1"/>
      <c r="E64" s="47"/>
      <c r="F64" s="1"/>
      <c r="G64" s="1"/>
      <c r="H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8">
      <c r="A65" s="1"/>
      <c r="B65" s="1"/>
      <c r="C65" s="1"/>
      <c r="D65" s="1"/>
      <c r="E65" s="47"/>
      <c r="F65" s="1"/>
      <c r="G65" s="1"/>
      <c r="H65" s="1"/>
      <c r="I65" s="55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8" t="s">
        <v>23</v>
      </c>
      <c r="AJ65" s="48"/>
      <c r="AK65" s="49" t="s">
        <v>10</v>
      </c>
      <c r="AL65" s="49" t="s">
        <v>10</v>
      </c>
    </row>
  </sheetData>
  <sheetProtection algorithmName="SHA-512" hashValue="ll7APm24gi3nZoSBpHRa3dXjAm6SvPOjr1SuFIh3l3cCjaE7MW2YpY3tbb5/kx619L909SpfFVGEQ4Wqki+Ufg==" saltValue="lIzETvmoazmTKd4pb3pmFg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A2:A43</xm:sqref>
        </x14:dataValidation>
        <x14:dataValidation type="list" allowBlank="1" showInputMessage="1" showErrorMessage="1">
          <x14:formula1>
            <xm:f>データ!$F$2:$F$10</xm:f>
          </x14:formula1>
          <xm:sqref>A44:A61</xm:sqref>
        </x14:dataValidation>
        <x14:dataValidation type="list" allowBlank="1" showInputMessage="1" showErrorMessage="1">
          <x14:formula1>
            <xm:f>データ!$J$49:$J$60</xm:f>
          </x14:formula1>
          <xm:sqref>AK2:AK61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30"/>
  <sheetViews>
    <sheetView view="pageBreakPreview" zoomScaleNormal="100" workbookViewId="0">
      <selection activeCell="C9" sqref="C9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76" t="s">
        <v>151</v>
      </c>
      <c r="B1" s="76"/>
      <c r="C1" s="1"/>
      <c r="D1" s="1"/>
      <c r="E1" s="1"/>
      <c r="F1" s="1"/>
    </row>
    <row r="2" spans="1:7" ht="7.5" customHeight="1">
      <c r="A2" s="46"/>
      <c r="B2" s="46"/>
      <c r="C2" s="1"/>
      <c r="D2" s="1"/>
      <c r="E2" s="1"/>
      <c r="F2" s="1"/>
    </row>
    <row r="3" spans="1:7" ht="17.25" customHeight="1">
      <c r="A3" s="46" t="s">
        <v>155</v>
      </c>
      <c r="B3" s="46"/>
      <c r="C3" s="46"/>
      <c r="D3" s="77" t="s">
        <v>9</v>
      </c>
      <c r="E3" s="78"/>
      <c r="F3" s="49" t="s">
        <v>10</v>
      </c>
    </row>
    <row r="4" spans="1:7" ht="4.5" customHeight="1" thickBot="1">
      <c r="A4" s="10"/>
      <c r="B4" s="10"/>
    </row>
    <row r="5" spans="1:7" ht="15" customHeight="1">
      <c r="A5" s="95" t="s">
        <v>12</v>
      </c>
      <c r="B5" s="96"/>
      <c r="C5" s="101" t="s">
        <v>152</v>
      </c>
      <c r="D5" s="102"/>
      <c r="E5" s="85" t="s">
        <v>13</v>
      </c>
      <c r="F5" s="86"/>
      <c r="G5" t="s">
        <v>144</v>
      </c>
    </row>
    <row r="6" spans="1:7" s="1" customFormat="1" ht="15" customHeight="1" thickBot="1">
      <c r="A6" s="97"/>
      <c r="B6" s="98"/>
      <c r="C6" s="11" t="s">
        <v>14</v>
      </c>
      <c r="D6" s="12" t="s">
        <v>15</v>
      </c>
      <c r="E6" s="81" t="s">
        <v>14</v>
      </c>
      <c r="F6" s="82" t="s">
        <v>15</v>
      </c>
      <c r="G6" s="1" t="s">
        <v>143</v>
      </c>
    </row>
    <row r="7" spans="1:7" ht="12" customHeight="1">
      <c r="A7" s="99" t="s">
        <v>5</v>
      </c>
      <c r="B7" s="100"/>
      <c r="C7" s="67"/>
      <c r="D7" s="79"/>
      <c r="E7" s="83"/>
      <c r="F7" s="83"/>
      <c r="G7" t="str">
        <f>選手!$AK$2</f>
        <v>中新川</v>
      </c>
    </row>
    <row r="8" spans="1:7" ht="12" customHeight="1">
      <c r="A8" s="93" t="s">
        <v>16</v>
      </c>
      <c r="B8" s="94"/>
      <c r="C8" s="68"/>
      <c r="D8" s="80"/>
      <c r="E8" s="84"/>
      <c r="F8" s="84"/>
      <c r="G8" t="str">
        <f>選手!$AK$2</f>
        <v>中新川</v>
      </c>
    </row>
    <row r="9" spans="1:7" ht="12" customHeight="1">
      <c r="A9" s="93" t="s">
        <v>17</v>
      </c>
      <c r="B9" s="94"/>
      <c r="C9" s="68"/>
      <c r="D9" s="80"/>
      <c r="E9" s="84"/>
      <c r="F9" s="84"/>
      <c r="G9" t="str">
        <f>選手!$AK$2</f>
        <v>中新川</v>
      </c>
    </row>
    <row r="10" spans="1:7" ht="12" customHeight="1">
      <c r="A10" s="93" t="s">
        <v>18</v>
      </c>
      <c r="B10" s="94"/>
      <c r="C10" s="68"/>
      <c r="D10" s="80"/>
      <c r="E10" s="84"/>
      <c r="F10" s="84"/>
      <c r="G10" t="str">
        <f>選手!$AK$2</f>
        <v>中新川</v>
      </c>
    </row>
    <row r="11" spans="1:7" ht="12" customHeight="1">
      <c r="A11" s="87" t="s">
        <v>6</v>
      </c>
      <c r="B11" s="14" t="s">
        <v>19</v>
      </c>
      <c r="C11" s="72"/>
      <c r="D11" s="73"/>
      <c r="E11" s="74"/>
      <c r="F11" s="75"/>
      <c r="G11" t="str">
        <f>選手!$AK$2</f>
        <v>中新川</v>
      </c>
    </row>
    <row r="12" spans="1:7" ht="12" customHeight="1">
      <c r="A12" s="89"/>
      <c r="B12" s="13" t="s">
        <v>20</v>
      </c>
      <c r="C12" s="68"/>
      <c r="D12" s="69"/>
      <c r="E12" s="70"/>
      <c r="F12" s="71"/>
      <c r="G12" t="str">
        <f>選手!$AK$2</f>
        <v>中新川</v>
      </c>
    </row>
    <row r="13" spans="1:7" ht="12" customHeight="1">
      <c r="A13" s="89"/>
      <c r="B13" s="13" t="s">
        <v>21</v>
      </c>
      <c r="C13" s="68"/>
      <c r="D13" s="69"/>
      <c r="E13" s="70"/>
      <c r="F13" s="71"/>
      <c r="G13" t="str">
        <f>選手!$AK$2</f>
        <v>中新川</v>
      </c>
    </row>
    <row r="14" spans="1:7" ht="12" customHeight="1">
      <c r="A14" s="90"/>
      <c r="B14" s="13" t="s">
        <v>22</v>
      </c>
      <c r="C14" s="68"/>
      <c r="D14" s="69"/>
      <c r="E14" s="70"/>
      <c r="F14" s="71"/>
      <c r="G14" t="str">
        <f>選手!$AK$2</f>
        <v>中新川</v>
      </c>
    </row>
    <row r="15" spans="1:7" ht="12" customHeight="1">
      <c r="A15" s="87" t="s">
        <v>7</v>
      </c>
      <c r="B15" s="13" t="s">
        <v>19</v>
      </c>
      <c r="C15" s="72"/>
      <c r="D15" s="73"/>
      <c r="E15" s="74"/>
      <c r="F15" s="75"/>
      <c r="G15" t="str">
        <f>選手!$AK$2</f>
        <v>中新川</v>
      </c>
    </row>
    <row r="16" spans="1:7" ht="12" customHeight="1">
      <c r="A16" s="88"/>
      <c r="B16" s="13" t="s">
        <v>20</v>
      </c>
      <c r="C16" s="68"/>
      <c r="D16" s="69"/>
      <c r="E16" s="70"/>
      <c r="F16" s="71"/>
      <c r="G16" t="str">
        <f>選手!$AK$2</f>
        <v>中新川</v>
      </c>
    </row>
    <row r="17" spans="1:7" ht="12" customHeight="1">
      <c r="A17" s="88"/>
      <c r="B17" s="13" t="s">
        <v>21</v>
      </c>
      <c r="C17" s="68"/>
      <c r="D17" s="69"/>
      <c r="E17" s="70"/>
      <c r="F17" s="71"/>
      <c r="G17" t="str">
        <f>選手!$AK$2</f>
        <v>中新川</v>
      </c>
    </row>
    <row r="18" spans="1:7" ht="12" customHeight="1">
      <c r="A18" s="88"/>
      <c r="B18" s="13" t="s">
        <v>22</v>
      </c>
      <c r="C18" s="68"/>
      <c r="D18" s="69"/>
      <c r="E18" s="70"/>
      <c r="F18" s="71"/>
      <c r="G18" t="str">
        <f>選手!$AK$2</f>
        <v>中新川</v>
      </c>
    </row>
    <row r="19" spans="1:7" ht="12" customHeight="1">
      <c r="A19" s="87" t="s">
        <v>153</v>
      </c>
      <c r="B19" s="14" t="s">
        <v>19</v>
      </c>
      <c r="C19" s="72"/>
      <c r="D19" s="73"/>
      <c r="E19" s="74"/>
      <c r="F19" s="75"/>
      <c r="G19" t="str">
        <f>選手!$AK$2</f>
        <v>中新川</v>
      </c>
    </row>
    <row r="20" spans="1:7" ht="12" customHeight="1">
      <c r="A20" s="89"/>
      <c r="B20" s="13" t="s">
        <v>20</v>
      </c>
      <c r="C20" s="68"/>
      <c r="D20" s="69"/>
      <c r="E20" s="70"/>
      <c r="F20" s="71"/>
      <c r="G20" t="str">
        <f>選手!$AK$2</f>
        <v>中新川</v>
      </c>
    </row>
    <row r="21" spans="1:7" ht="12" customHeight="1">
      <c r="A21" s="90"/>
      <c r="B21" s="13" t="s">
        <v>21</v>
      </c>
      <c r="C21" s="68"/>
      <c r="D21" s="69"/>
      <c r="E21" s="70"/>
      <c r="F21" s="71"/>
      <c r="G21" t="str">
        <f>選手!$AK$2</f>
        <v>中新川</v>
      </c>
    </row>
    <row r="22" spans="1:7" ht="12" customHeight="1">
      <c r="A22" s="90"/>
      <c r="B22" s="13" t="s">
        <v>22</v>
      </c>
      <c r="C22" s="68"/>
      <c r="D22" s="69"/>
      <c r="E22" s="70"/>
      <c r="F22" s="71"/>
      <c r="G22" t="str">
        <f>選手!$AK$2</f>
        <v>中新川</v>
      </c>
    </row>
    <row r="23" spans="1:7" ht="12" customHeight="1">
      <c r="A23" s="87" t="s">
        <v>154</v>
      </c>
      <c r="B23" s="13" t="s">
        <v>19</v>
      </c>
      <c r="C23" s="72"/>
      <c r="D23" s="73"/>
      <c r="E23" s="74"/>
      <c r="F23" s="75"/>
      <c r="G23" t="str">
        <f>選手!$AK$2</f>
        <v>中新川</v>
      </c>
    </row>
    <row r="24" spans="1:7" ht="12" customHeight="1">
      <c r="A24" s="89"/>
      <c r="B24" s="13" t="s">
        <v>20</v>
      </c>
      <c r="C24" s="68"/>
      <c r="D24" s="69"/>
      <c r="E24" s="70"/>
      <c r="F24" s="71"/>
      <c r="G24" t="str">
        <f>選手!$AK$2</f>
        <v>中新川</v>
      </c>
    </row>
    <row r="25" spans="1:7" ht="12" customHeight="1">
      <c r="A25" s="90"/>
      <c r="B25" s="13" t="s">
        <v>21</v>
      </c>
      <c r="C25" s="68"/>
      <c r="D25" s="69"/>
      <c r="E25" s="70"/>
      <c r="F25" s="71"/>
      <c r="G25" t="str">
        <f>選手!$AK$2</f>
        <v>中新川</v>
      </c>
    </row>
    <row r="26" spans="1:7" ht="12" customHeight="1">
      <c r="A26" s="90"/>
      <c r="B26" s="13" t="s">
        <v>22</v>
      </c>
      <c r="C26" s="68"/>
      <c r="D26" s="69"/>
      <c r="E26" s="70"/>
      <c r="F26" s="71"/>
      <c r="G26" t="str">
        <f>選手!$AK$2</f>
        <v>中新川</v>
      </c>
    </row>
    <row r="27" spans="1:7" ht="12" customHeight="1">
      <c r="A27" s="91" t="s">
        <v>8</v>
      </c>
      <c r="B27" s="14" t="s">
        <v>19</v>
      </c>
      <c r="C27" s="72"/>
      <c r="D27" s="73"/>
      <c r="E27" s="74"/>
      <c r="F27" s="75"/>
      <c r="G27" t="str">
        <f>選手!$AK$2</f>
        <v>中新川</v>
      </c>
    </row>
    <row r="28" spans="1:7" ht="12" customHeight="1">
      <c r="A28" s="92"/>
      <c r="B28" s="13" t="s">
        <v>20</v>
      </c>
      <c r="C28" s="68"/>
      <c r="D28" s="69"/>
      <c r="E28" s="70"/>
      <c r="F28" s="71"/>
      <c r="G28" t="str">
        <f>選手!$AK$2</f>
        <v>中新川</v>
      </c>
    </row>
    <row r="29" spans="1:7" ht="19.5" customHeight="1"/>
    <row r="30" spans="1:7" ht="19.5" customHeight="1">
      <c r="C30" s="10"/>
      <c r="D30" s="10"/>
    </row>
  </sheetData>
  <mergeCells count="12">
    <mergeCell ref="E5:F5"/>
    <mergeCell ref="A15:A18"/>
    <mergeCell ref="A19:A22"/>
    <mergeCell ref="A23:A26"/>
    <mergeCell ref="A27:A28"/>
    <mergeCell ref="A11:A14"/>
    <mergeCell ref="A10:B10"/>
    <mergeCell ref="A5:B6"/>
    <mergeCell ref="A7:B7"/>
    <mergeCell ref="C5:D5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2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2" customWidth="1"/>
    <col min="2" max="2" width="17.625" style="32" customWidth="1"/>
    <col min="3" max="4" width="5.5" style="33" customWidth="1"/>
    <col min="5" max="5" width="18" style="32" customWidth="1"/>
    <col min="6" max="6" width="16.75" style="32" customWidth="1"/>
    <col min="7" max="8" width="5.5" style="33" customWidth="1"/>
    <col min="9" max="9" width="3.25" style="23" customWidth="1"/>
    <col min="10" max="11" width="9" style="25"/>
    <col min="12" max="12" width="2.5" style="23" customWidth="1"/>
    <col min="13" max="14" width="9" style="25"/>
    <col min="15" max="15" width="5.875" style="23" customWidth="1"/>
    <col min="16" max="16" width="9" style="23"/>
    <col min="17" max="17" width="18.75" style="23" customWidth="1"/>
    <col min="18" max="18" width="9" style="23"/>
    <col min="19" max="19" width="18.75" style="23" customWidth="1"/>
    <col min="20" max="20" width="9" style="23"/>
    <col min="21" max="21" width="18.75" style="23" customWidth="1"/>
    <col min="22" max="16384" width="9" style="23"/>
  </cols>
  <sheetData>
    <row r="1" spans="1:21" ht="22.5">
      <c r="A1" s="19" t="s">
        <v>52</v>
      </c>
      <c r="B1" s="19" t="s">
        <v>53</v>
      </c>
      <c r="C1" s="20" t="s">
        <v>54</v>
      </c>
      <c r="D1" s="20" t="s">
        <v>55</v>
      </c>
      <c r="E1" s="21" t="s">
        <v>56</v>
      </c>
      <c r="F1" s="21" t="s">
        <v>53</v>
      </c>
      <c r="G1" s="22" t="s">
        <v>54</v>
      </c>
      <c r="H1" s="22" t="s">
        <v>55</v>
      </c>
      <c r="J1" s="24" t="s">
        <v>57</v>
      </c>
      <c r="K1" s="24" t="s">
        <v>58</v>
      </c>
      <c r="L1" s="25"/>
      <c r="M1" s="26" t="s">
        <v>59</v>
      </c>
      <c r="N1" s="26" t="s">
        <v>58</v>
      </c>
      <c r="P1" s="27" t="s">
        <v>60</v>
      </c>
      <c r="Q1" s="27" t="s">
        <v>61</v>
      </c>
      <c r="R1" s="28" t="s">
        <v>62</v>
      </c>
      <c r="S1" s="28" t="s">
        <v>63</v>
      </c>
      <c r="T1" s="29" t="s">
        <v>64</v>
      </c>
      <c r="U1" s="29" t="s">
        <v>65</v>
      </c>
    </row>
    <row r="2" spans="1:21">
      <c r="A2" s="30" t="s">
        <v>145</v>
      </c>
      <c r="B2" s="30" t="s">
        <v>145</v>
      </c>
      <c r="C2" s="30">
        <v>7</v>
      </c>
      <c r="D2" s="30">
        <v>8</v>
      </c>
      <c r="E2" s="30" t="s">
        <v>148</v>
      </c>
      <c r="F2" s="30" t="s">
        <v>148</v>
      </c>
      <c r="G2" s="30">
        <v>8</v>
      </c>
      <c r="H2" s="30">
        <v>8</v>
      </c>
      <c r="I2" s="30"/>
      <c r="J2" s="30" t="s">
        <v>68</v>
      </c>
      <c r="K2" s="30">
        <v>1</v>
      </c>
      <c r="L2" s="31"/>
      <c r="M2" s="31" t="s">
        <v>69</v>
      </c>
      <c r="N2" s="31"/>
      <c r="O2" s="31"/>
      <c r="P2" s="30"/>
      <c r="Q2" s="30"/>
      <c r="R2" s="31"/>
      <c r="S2" s="31"/>
      <c r="T2" s="31"/>
      <c r="U2" s="31"/>
    </row>
    <row r="3" spans="1:21">
      <c r="A3" s="31" t="s">
        <v>146</v>
      </c>
      <c r="B3" s="31" t="s">
        <v>146</v>
      </c>
      <c r="C3" s="31">
        <v>17</v>
      </c>
      <c r="D3" s="31">
        <v>8</v>
      </c>
      <c r="E3" s="31" t="s">
        <v>149</v>
      </c>
      <c r="F3" s="31" t="s">
        <v>149</v>
      </c>
      <c r="G3" s="31">
        <v>18</v>
      </c>
      <c r="H3" s="31">
        <v>8</v>
      </c>
      <c r="I3" s="30"/>
      <c r="J3" s="30" t="s">
        <v>70</v>
      </c>
      <c r="K3" s="30">
        <v>2</v>
      </c>
      <c r="L3" s="31"/>
      <c r="M3" s="31" t="s">
        <v>71</v>
      </c>
      <c r="N3" s="31"/>
      <c r="O3" s="31"/>
      <c r="P3" s="31"/>
      <c r="Q3" s="30"/>
      <c r="R3" s="30"/>
      <c r="S3" s="31"/>
      <c r="T3" s="30"/>
      <c r="U3" s="31"/>
    </row>
    <row r="4" spans="1:21">
      <c r="A4" s="31" t="s">
        <v>66</v>
      </c>
      <c r="B4" s="31" t="s">
        <v>66</v>
      </c>
      <c r="C4" s="30">
        <v>9</v>
      </c>
      <c r="D4" s="30">
        <v>3</v>
      </c>
      <c r="E4" s="31" t="s">
        <v>67</v>
      </c>
      <c r="F4" s="31" t="s">
        <v>67</v>
      </c>
      <c r="G4" s="30">
        <v>10</v>
      </c>
      <c r="H4" s="30">
        <v>3</v>
      </c>
      <c r="I4" s="30"/>
      <c r="J4" s="30" t="s">
        <v>72</v>
      </c>
      <c r="K4" s="30">
        <v>3</v>
      </c>
      <c r="L4" s="31"/>
      <c r="M4" s="31" t="s">
        <v>73</v>
      </c>
      <c r="N4" s="31"/>
      <c r="O4" s="31"/>
      <c r="P4" s="30"/>
      <c r="Q4" s="30"/>
      <c r="R4" s="30"/>
      <c r="S4" s="30"/>
      <c r="T4" s="31"/>
      <c r="U4" s="31"/>
    </row>
    <row r="5" spans="1:21">
      <c r="A5" s="30" t="s">
        <v>79</v>
      </c>
      <c r="B5" s="30" t="s">
        <v>79</v>
      </c>
      <c r="C5" s="30">
        <v>1</v>
      </c>
      <c r="D5" s="30">
        <v>1</v>
      </c>
      <c r="E5" s="30" t="s">
        <v>80</v>
      </c>
      <c r="F5" s="30" t="s">
        <v>80</v>
      </c>
      <c r="G5" s="30">
        <v>3</v>
      </c>
      <c r="H5" s="30">
        <v>1</v>
      </c>
      <c r="I5" s="30"/>
      <c r="J5" s="30" t="s">
        <v>74</v>
      </c>
      <c r="K5" s="30">
        <v>4</v>
      </c>
      <c r="L5" s="31"/>
      <c r="M5" s="31" t="s">
        <v>75</v>
      </c>
      <c r="N5" s="31"/>
      <c r="O5" s="31"/>
      <c r="P5" s="31"/>
      <c r="Q5" s="30"/>
      <c r="R5" s="31"/>
      <c r="S5" s="31"/>
      <c r="T5" s="31"/>
      <c r="U5" s="31"/>
    </row>
    <row r="6" spans="1:21">
      <c r="A6" s="30" t="s">
        <v>82</v>
      </c>
      <c r="B6" s="30" t="s">
        <v>82</v>
      </c>
      <c r="C6" s="31">
        <v>2</v>
      </c>
      <c r="D6" s="31">
        <v>1</v>
      </c>
      <c r="E6" s="30" t="s">
        <v>83</v>
      </c>
      <c r="F6" s="30" t="s">
        <v>83</v>
      </c>
      <c r="G6" s="31">
        <v>4</v>
      </c>
      <c r="H6" s="31">
        <v>1</v>
      </c>
      <c r="I6" s="31"/>
      <c r="J6" s="30" t="s">
        <v>76</v>
      </c>
      <c r="K6" s="30">
        <v>5</v>
      </c>
      <c r="L6" s="31"/>
      <c r="M6" s="31" t="s">
        <v>77</v>
      </c>
      <c r="N6" s="31"/>
      <c r="O6" s="31"/>
      <c r="P6" s="31"/>
      <c r="Q6" s="30"/>
      <c r="R6" s="31"/>
      <c r="S6" s="31"/>
      <c r="T6" s="31"/>
      <c r="U6" s="31"/>
    </row>
    <row r="7" spans="1:21">
      <c r="A7" s="30" t="s">
        <v>85</v>
      </c>
      <c r="B7" s="30" t="s">
        <v>85</v>
      </c>
      <c r="C7" s="31">
        <v>5</v>
      </c>
      <c r="D7" s="31">
        <v>1</v>
      </c>
      <c r="E7" s="30" t="s">
        <v>86</v>
      </c>
      <c r="F7" s="30" t="s">
        <v>86</v>
      </c>
      <c r="G7" s="31">
        <v>6</v>
      </c>
      <c r="H7" s="31">
        <v>1</v>
      </c>
      <c r="I7" s="31"/>
      <c r="J7" s="31" t="s">
        <v>78</v>
      </c>
      <c r="K7" s="30">
        <v>6</v>
      </c>
      <c r="L7" s="31"/>
      <c r="M7" s="31"/>
      <c r="N7" s="31"/>
      <c r="O7" s="31"/>
      <c r="P7" s="30"/>
      <c r="Q7" s="30"/>
      <c r="R7" s="31"/>
      <c r="S7" s="31"/>
      <c r="T7" s="31"/>
      <c r="U7" s="31"/>
    </row>
    <row r="8" spans="1:21">
      <c r="A8" s="31" t="s">
        <v>147</v>
      </c>
      <c r="B8" s="31" t="s">
        <v>147</v>
      </c>
      <c r="C8" s="31">
        <v>15</v>
      </c>
      <c r="D8" s="31">
        <v>4</v>
      </c>
      <c r="E8" s="31" t="s">
        <v>147</v>
      </c>
      <c r="F8" s="31" t="s">
        <v>147</v>
      </c>
      <c r="G8" s="31">
        <v>15</v>
      </c>
      <c r="H8" s="31">
        <v>4</v>
      </c>
      <c r="I8" s="31"/>
      <c r="J8" s="31" t="s">
        <v>81</v>
      </c>
      <c r="K8" s="30">
        <v>7</v>
      </c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>
      <c r="A9" s="31" t="s">
        <v>148</v>
      </c>
      <c r="B9" s="31" t="s">
        <v>148</v>
      </c>
      <c r="C9" s="31">
        <v>8</v>
      </c>
      <c r="D9" s="31">
        <v>8</v>
      </c>
      <c r="E9" s="31"/>
      <c r="F9" s="31"/>
      <c r="G9" s="31"/>
      <c r="H9" s="31"/>
      <c r="I9" s="31"/>
      <c r="J9" s="31" t="s">
        <v>84</v>
      </c>
      <c r="K9" s="30">
        <v>8</v>
      </c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>
      <c r="A10" s="31" t="s">
        <v>149</v>
      </c>
      <c r="B10" s="31" t="s">
        <v>149</v>
      </c>
      <c r="C10" s="31">
        <v>18</v>
      </c>
      <c r="D10" s="31">
        <v>8</v>
      </c>
      <c r="E10" s="31"/>
      <c r="F10" s="31"/>
      <c r="G10" s="31"/>
      <c r="H10" s="31"/>
      <c r="I10" s="31"/>
      <c r="J10" s="31" t="s">
        <v>87</v>
      </c>
      <c r="K10" s="30">
        <v>9</v>
      </c>
      <c r="L10" s="31"/>
      <c r="M10" s="31"/>
      <c r="N10" s="31"/>
      <c r="O10" s="31"/>
      <c r="P10" s="31"/>
      <c r="Q10" s="30"/>
      <c r="R10" s="31"/>
      <c r="S10" s="31"/>
      <c r="T10" s="31"/>
      <c r="U10" s="31"/>
    </row>
    <row r="11" spans="1:21">
      <c r="A11" s="31" t="s">
        <v>67</v>
      </c>
      <c r="B11" s="31" t="s">
        <v>67</v>
      </c>
      <c r="C11" s="31">
        <v>10</v>
      </c>
      <c r="D11" s="31">
        <v>3</v>
      </c>
      <c r="E11" s="31"/>
      <c r="F11" s="31"/>
      <c r="G11" s="31"/>
      <c r="H11" s="31"/>
      <c r="I11" s="31"/>
      <c r="J11" s="31" t="s">
        <v>88</v>
      </c>
      <c r="K11" s="30">
        <v>10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>
      <c r="A12" s="31" t="s">
        <v>80</v>
      </c>
      <c r="B12" s="31" t="s">
        <v>80</v>
      </c>
      <c r="C12" s="31">
        <v>3</v>
      </c>
      <c r="D12" s="31">
        <v>1</v>
      </c>
      <c r="E12" s="31"/>
      <c r="F12" s="31"/>
      <c r="G12" s="31"/>
      <c r="H12" s="31"/>
      <c r="I12" s="31"/>
      <c r="J12" s="31" t="s">
        <v>89</v>
      </c>
      <c r="K12" s="30">
        <v>11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>
      <c r="A13" s="31" t="s">
        <v>83</v>
      </c>
      <c r="B13" s="31" t="s">
        <v>83</v>
      </c>
      <c r="C13" s="31">
        <v>4</v>
      </c>
      <c r="D13" s="31">
        <v>1</v>
      </c>
      <c r="E13" s="31"/>
      <c r="F13" s="31"/>
      <c r="G13" s="31"/>
      <c r="H13" s="31"/>
      <c r="I13" s="31"/>
      <c r="J13" s="31" t="s">
        <v>90</v>
      </c>
      <c r="K13" s="30">
        <v>12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>
      <c r="A14" s="31" t="s">
        <v>86</v>
      </c>
      <c r="B14" s="31" t="s">
        <v>86</v>
      </c>
      <c r="C14" s="31">
        <v>6</v>
      </c>
      <c r="D14" s="31">
        <v>1</v>
      </c>
      <c r="E14" s="31"/>
      <c r="F14" s="31"/>
      <c r="G14" s="31"/>
      <c r="H14" s="31"/>
      <c r="I14" s="31"/>
      <c r="J14" s="31" t="s">
        <v>91</v>
      </c>
      <c r="K14" s="30">
        <v>13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>
      <c r="A15" s="31" t="s">
        <v>147</v>
      </c>
      <c r="B15" s="31" t="s">
        <v>147</v>
      </c>
      <c r="C15" s="31">
        <v>15</v>
      </c>
      <c r="D15" s="31">
        <v>4</v>
      </c>
      <c r="E15" s="31"/>
      <c r="F15" s="31"/>
      <c r="G15" s="31"/>
      <c r="H15" s="31"/>
      <c r="I15" s="31"/>
      <c r="J15" s="31" t="s">
        <v>92</v>
      </c>
      <c r="K15" s="30">
        <v>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>
      <c r="A16" s="31"/>
      <c r="B16" s="31"/>
      <c r="C16" s="31"/>
      <c r="D16" s="31"/>
      <c r="E16" s="31"/>
      <c r="F16" s="31"/>
      <c r="G16" s="31"/>
      <c r="H16" s="31"/>
      <c r="I16" s="31"/>
      <c r="J16" s="31" t="s">
        <v>93</v>
      </c>
      <c r="K16" s="30">
        <v>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>
      <c r="A17" s="31"/>
      <c r="B17" s="31"/>
      <c r="C17" s="31"/>
      <c r="D17" s="31"/>
      <c r="E17" s="31"/>
      <c r="F17" s="31"/>
      <c r="G17" s="31"/>
      <c r="H17" s="31"/>
      <c r="I17" s="31"/>
      <c r="J17" s="31" t="s">
        <v>94</v>
      </c>
      <c r="K17" s="30">
        <v>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>
      <c r="A18" s="31"/>
      <c r="B18" s="31"/>
      <c r="C18" s="31"/>
      <c r="D18" s="31"/>
      <c r="E18" s="31"/>
      <c r="F18" s="31"/>
      <c r="G18" s="31"/>
      <c r="H18" s="31"/>
      <c r="I18" s="31"/>
      <c r="J18" s="31" t="s">
        <v>95</v>
      </c>
      <c r="K18" s="30">
        <v>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>
      <c r="A19" s="31"/>
      <c r="B19" s="31"/>
      <c r="C19" s="31"/>
      <c r="D19" s="31"/>
      <c r="E19" s="31"/>
      <c r="F19" s="31"/>
      <c r="G19" s="31"/>
      <c r="H19" s="31"/>
      <c r="I19" s="31"/>
      <c r="J19" s="31" t="s">
        <v>96</v>
      </c>
      <c r="K19" s="30">
        <v>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>
      <c r="A20" s="31"/>
      <c r="B20" s="31"/>
      <c r="C20" s="31"/>
      <c r="D20" s="31"/>
      <c r="E20" s="31"/>
      <c r="F20" s="31"/>
      <c r="G20" s="31"/>
      <c r="H20" s="31"/>
      <c r="I20" s="31"/>
      <c r="J20" s="31" t="s">
        <v>97</v>
      </c>
      <c r="K20" s="30">
        <v>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>
      <c r="A21" s="31"/>
      <c r="B21" s="31"/>
      <c r="C21" s="31"/>
      <c r="D21" s="31"/>
      <c r="E21" s="31"/>
      <c r="F21" s="31"/>
      <c r="G21" s="31"/>
      <c r="H21" s="31"/>
      <c r="I21" s="31"/>
      <c r="J21" s="31" t="s">
        <v>98</v>
      </c>
      <c r="K21" s="30">
        <v>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>
      <c r="A22" s="31"/>
      <c r="B22" s="31"/>
      <c r="C22" s="31"/>
      <c r="D22" s="31"/>
      <c r="E22" s="31"/>
      <c r="F22" s="31"/>
      <c r="G22" s="31"/>
      <c r="H22" s="31"/>
      <c r="I22" s="31"/>
      <c r="J22" s="31" t="s">
        <v>99</v>
      </c>
      <c r="K22" s="30">
        <v>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 t="s">
        <v>100</v>
      </c>
      <c r="K23" s="30">
        <v>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>
      <c r="A24" s="31"/>
      <c r="B24" s="31"/>
      <c r="C24" s="31"/>
      <c r="D24" s="31"/>
      <c r="E24" s="31"/>
      <c r="F24" s="31"/>
      <c r="G24" s="31"/>
      <c r="H24" s="31"/>
      <c r="I24" s="31"/>
      <c r="J24" s="31" t="s">
        <v>101</v>
      </c>
      <c r="K24" s="30">
        <v>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>
      <c r="A25" s="31"/>
      <c r="B25" s="31"/>
      <c r="C25" s="31"/>
      <c r="D25" s="31"/>
      <c r="E25" s="31"/>
      <c r="F25" s="31"/>
      <c r="G25" s="31"/>
      <c r="H25" s="31"/>
      <c r="I25" s="31"/>
      <c r="J25" s="31" t="s">
        <v>102</v>
      </c>
      <c r="K25" s="30">
        <v>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>
      <c r="A26" s="31"/>
      <c r="B26" s="31"/>
      <c r="C26" s="31"/>
      <c r="D26" s="31"/>
      <c r="E26" s="31"/>
      <c r="F26" s="31"/>
      <c r="G26" s="31"/>
      <c r="H26" s="31"/>
      <c r="I26" s="31"/>
      <c r="J26" s="31" t="s">
        <v>103</v>
      </c>
      <c r="K26" s="30">
        <v>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>
      <c r="A27" s="31"/>
      <c r="B27" s="31"/>
      <c r="C27" s="31"/>
      <c r="D27" s="31"/>
      <c r="E27" s="31"/>
      <c r="F27" s="31"/>
      <c r="G27" s="31"/>
      <c r="H27" s="31"/>
      <c r="I27" s="31"/>
      <c r="J27" s="31" t="s">
        <v>104</v>
      </c>
      <c r="K27" s="30">
        <v>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>
      <c r="A28" s="31"/>
      <c r="B28" s="31"/>
      <c r="C28" s="31"/>
      <c r="D28" s="31"/>
      <c r="E28" s="31"/>
      <c r="F28" s="31"/>
      <c r="G28" s="31"/>
      <c r="H28" s="31"/>
      <c r="I28" s="31"/>
      <c r="J28" s="31" t="s">
        <v>105</v>
      </c>
      <c r="K28" s="30">
        <v>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>
      <c r="A29" s="31"/>
      <c r="B29" s="31"/>
      <c r="C29" s="31"/>
      <c r="D29" s="31"/>
      <c r="E29" s="31"/>
      <c r="F29" s="31"/>
      <c r="G29" s="31"/>
      <c r="H29" s="31"/>
      <c r="I29" s="31"/>
      <c r="J29" s="31" t="s">
        <v>106</v>
      </c>
      <c r="K29" s="30">
        <v>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>
      <c r="A30" s="31"/>
      <c r="B30" s="31"/>
      <c r="C30" s="31"/>
      <c r="D30" s="31"/>
      <c r="E30" s="31"/>
      <c r="F30" s="31"/>
      <c r="G30" s="31"/>
      <c r="H30" s="31"/>
      <c r="I30" s="31"/>
      <c r="J30" s="31" t="s">
        <v>107</v>
      </c>
      <c r="K30" s="30">
        <v>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108</v>
      </c>
      <c r="K31" s="30">
        <v>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31"/>
      <c r="B32" s="31"/>
      <c r="C32" s="31"/>
      <c r="D32" s="31"/>
      <c r="E32" s="31"/>
      <c r="F32" s="31"/>
      <c r="G32" s="31"/>
      <c r="H32" s="31"/>
      <c r="I32" s="31"/>
      <c r="J32" s="31" t="s">
        <v>109</v>
      </c>
      <c r="K32" s="30">
        <v>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>
      <c r="A33" s="31"/>
      <c r="B33" s="31"/>
      <c r="C33" s="31"/>
      <c r="D33" s="31"/>
      <c r="E33" s="31"/>
      <c r="F33" s="31"/>
      <c r="G33" s="31"/>
      <c r="H33" s="31"/>
      <c r="I33" s="31"/>
      <c r="J33" s="31" t="s">
        <v>110</v>
      </c>
      <c r="K33" s="30">
        <v>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>
      <c r="A34" s="31"/>
      <c r="B34" s="31"/>
      <c r="C34" s="31"/>
      <c r="D34" s="31"/>
      <c r="E34" s="31"/>
      <c r="F34" s="31"/>
      <c r="G34" s="31"/>
      <c r="H34" s="31"/>
      <c r="I34" s="31"/>
      <c r="J34" s="31" t="s">
        <v>111</v>
      </c>
      <c r="K34" s="30">
        <v>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>
      <c r="A35" s="31"/>
      <c r="B35" s="31"/>
      <c r="C35" s="31"/>
      <c r="D35" s="31"/>
      <c r="E35" s="31"/>
      <c r="F35" s="31"/>
      <c r="G35" s="31"/>
      <c r="H35" s="31"/>
      <c r="I35" s="31"/>
      <c r="J35" s="31" t="s">
        <v>112</v>
      </c>
      <c r="K35" s="30">
        <v>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>
      <c r="A36" s="31"/>
      <c r="B36" s="31"/>
      <c r="C36" s="31"/>
      <c r="D36" s="31"/>
      <c r="E36" s="31"/>
      <c r="F36" s="31"/>
      <c r="G36" s="31"/>
      <c r="H36" s="31"/>
      <c r="I36" s="31"/>
      <c r="J36" s="31" t="s">
        <v>113</v>
      </c>
      <c r="K36" s="30">
        <v>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>
      <c r="A37" s="31"/>
      <c r="B37" s="31"/>
      <c r="C37" s="31"/>
      <c r="D37" s="31"/>
      <c r="E37" s="31"/>
      <c r="F37" s="31"/>
      <c r="G37" s="31"/>
      <c r="H37" s="31"/>
      <c r="I37" s="31"/>
      <c r="J37" s="31" t="s">
        <v>114</v>
      </c>
      <c r="K37" s="30">
        <v>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>
      <c r="A38" s="31"/>
      <c r="B38" s="31"/>
      <c r="C38" s="31"/>
      <c r="D38" s="31"/>
      <c r="E38" s="31"/>
      <c r="F38" s="31"/>
      <c r="G38" s="31"/>
      <c r="H38" s="31"/>
      <c r="I38" s="31"/>
      <c r="J38" s="31" t="s">
        <v>115</v>
      </c>
      <c r="K38" s="30">
        <v>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21">
      <c r="A39" s="31"/>
      <c r="B39" s="31"/>
      <c r="C39" s="31"/>
      <c r="D39" s="31"/>
      <c r="E39" s="31"/>
      <c r="F39" s="31"/>
      <c r="G39" s="31"/>
      <c r="H39" s="31"/>
      <c r="I39" s="31"/>
      <c r="J39" s="31" t="s">
        <v>116</v>
      </c>
      <c r="K39" s="30">
        <v>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</row>
    <row r="40" spans="1:21">
      <c r="A40" s="31"/>
      <c r="B40" s="31"/>
      <c r="C40" s="31"/>
      <c r="D40" s="31"/>
      <c r="E40" s="31"/>
      <c r="F40" s="31"/>
      <c r="G40" s="31"/>
      <c r="H40" s="31"/>
      <c r="I40" s="31"/>
      <c r="J40" s="31" t="s">
        <v>117</v>
      </c>
      <c r="K40" s="30">
        <v>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</row>
    <row r="41" spans="1:21">
      <c r="A41" s="31"/>
      <c r="B41" s="31"/>
      <c r="C41" s="31"/>
      <c r="D41" s="31"/>
      <c r="E41" s="31"/>
      <c r="F41" s="31"/>
      <c r="G41" s="31"/>
      <c r="H41" s="31"/>
      <c r="I41" s="31"/>
      <c r="J41" s="31" t="s">
        <v>118</v>
      </c>
      <c r="K41" s="30">
        <v>40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 t="s">
        <v>119</v>
      </c>
      <c r="K42" s="30">
        <v>41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</row>
    <row r="43" spans="1:21">
      <c r="A43" s="31"/>
      <c r="B43" s="31"/>
      <c r="C43" s="31"/>
      <c r="D43" s="31"/>
      <c r="E43" s="31"/>
      <c r="F43" s="31"/>
      <c r="G43" s="31"/>
      <c r="H43" s="31"/>
      <c r="I43" s="31"/>
      <c r="J43" s="31" t="s">
        <v>120</v>
      </c>
      <c r="K43" s="30">
        <v>42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</row>
    <row r="44" spans="1:21">
      <c r="A44" s="31"/>
      <c r="B44" s="31"/>
      <c r="C44" s="31"/>
      <c r="D44" s="31"/>
      <c r="E44" s="31"/>
      <c r="F44" s="31"/>
      <c r="G44" s="31"/>
      <c r="H44" s="31"/>
      <c r="I44" s="31"/>
      <c r="J44" s="31" t="s">
        <v>121</v>
      </c>
      <c r="K44" s="30">
        <v>43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</row>
    <row r="45" spans="1:21">
      <c r="A45" s="31"/>
      <c r="B45" s="31"/>
      <c r="C45" s="31"/>
      <c r="D45" s="31"/>
      <c r="E45" s="31"/>
      <c r="F45" s="31"/>
      <c r="G45" s="31"/>
      <c r="H45" s="31"/>
      <c r="I45" s="31"/>
      <c r="J45" s="31" t="s">
        <v>122</v>
      </c>
      <c r="K45" s="30">
        <v>44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</row>
    <row r="46" spans="1:21">
      <c r="A46" s="31"/>
      <c r="B46" s="31"/>
      <c r="C46" s="31"/>
      <c r="D46" s="31"/>
      <c r="E46" s="31"/>
      <c r="F46" s="31"/>
      <c r="G46" s="31"/>
      <c r="H46" s="31"/>
      <c r="I46" s="31"/>
      <c r="J46" s="31" t="s">
        <v>123</v>
      </c>
      <c r="K46" s="30">
        <v>45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</row>
    <row r="47" spans="1:21">
      <c r="A47" s="31"/>
      <c r="B47" s="31"/>
      <c r="C47" s="31"/>
      <c r="D47" s="31"/>
      <c r="E47" s="31"/>
      <c r="F47" s="31"/>
      <c r="G47" s="31"/>
      <c r="H47" s="31"/>
      <c r="I47" s="31"/>
      <c r="J47" s="31" t="s">
        <v>124</v>
      </c>
      <c r="K47" s="30">
        <v>46</v>
      </c>
      <c r="L47" s="31"/>
      <c r="M47" s="31"/>
      <c r="N47" s="31"/>
      <c r="O47" s="31"/>
      <c r="P47" s="31"/>
      <c r="Q47" s="31"/>
      <c r="R47" s="31"/>
      <c r="S47" s="31"/>
      <c r="T47" s="31"/>
      <c r="U47" s="31"/>
    </row>
    <row r="48" spans="1:21">
      <c r="A48" s="31"/>
      <c r="B48" s="31"/>
      <c r="C48" s="31"/>
      <c r="D48" s="31"/>
      <c r="E48" s="31"/>
      <c r="F48" s="31"/>
      <c r="G48" s="31"/>
      <c r="H48" s="31"/>
      <c r="I48" s="31"/>
      <c r="J48" s="31" t="s">
        <v>125</v>
      </c>
      <c r="K48" s="30">
        <v>47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>
      <c r="A49" s="31"/>
      <c r="B49" s="31"/>
      <c r="C49" s="31"/>
      <c r="D49" s="31"/>
      <c r="E49" s="31"/>
      <c r="F49" s="31"/>
      <c r="G49" s="31"/>
      <c r="H49" s="31"/>
      <c r="I49" s="31"/>
      <c r="J49" s="31" t="s">
        <v>126</v>
      </c>
      <c r="K49" s="31">
        <v>48</v>
      </c>
      <c r="L49" s="31"/>
      <c r="M49" s="31"/>
      <c r="N49" s="31"/>
      <c r="O49" s="31"/>
      <c r="P49" s="31"/>
      <c r="Q49" s="31"/>
      <c r="R49" s="31"/>
      <c r="S49" s="31"/>
      <c r="T49" s="31"/>
      <c r="U49" s="31"/>
    </row>
    <row r="50" spans="1:21">
      <c r="A50" s="31"/>
      <c r="B50" s="31"/>
      <c r="C50" s="31"/>
      <c r="D50" s="31"/>
      <c r="E50" s="31"/>
      <c r="F50" s="31"/>
      <c r="G50" s="31"/>
      <c r="H50" s="31"/>
      <c r="I50" s="31"/>
      <c r="J50" s="31" t="s">
        <v>127</v>
      </c>
      <c r="K50" s="31">
        <v>49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</row>
    <row r="51" spans="1:21">
      <c r="A51" s="31"/>
      <c r="B51" s="31"/>
      <c r="C51" s="31"/>
      <c r="D51" s="31"/>
      <c r="E51" s="31"/>
      <c r="F51" s="31"/>
      <c r="G51" s="31"/>
      <c r="H51" s="31"/>
      <c r="I51" s="31"/>
      <c r="J51" s="31" t="s">
        <v>128</v>
      </c>
      <c r="K51" s="31">
        <v>50</v>
      </c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1:21">
      <c r="A52" s="31"/>
      <c r="B52" s="31"/>
      <c r="C52" s="31"/>
      <c r="D52" s="31"/>
      <c r="E52" s="31"/>
      <c r="F52" s="31"/>
      <c r="G52" s="31"/>
      <c r="H52" s="31"/>
      <c r="I52" s="31"/>
      <c r="J52" s="31" t="s">
        <v>129</v>
      </c>
      <c r="K52" s="31">
        <v>51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>
      <c r="A53" s="31"/>
      <c r="B53" s="31"/>
      <c r="C53" s="31"/>
      <c r="D53" s="31"/>
      <c r="E53" s="31"/>
      <c r="F53" s="31"/>
      <c r="G53" s="31"/>
      <c r="H53" s="31"/>
      <c r="I53" s="31"/>
      <c r="J53" s="31" t="s">
        <v>130</v>
      </c>
      <c r="K53" s="31">
        <v>52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21">
      <c r="A54" s="31"/>
      <c r="B54" s="31"/>
      <c r="C54" s="31"/>
      <c r="D54" s="31"/>
      <c r="E54" s="31"/>
      <c r="F54" s="31"/>
      <c r="G54" s="31"/>
      <c r="H54" s="31"/>
      <c r="I54" s="31"/>
      <c r="J54" s="31" t="s">
        <v>131</v>
      </c>
      <c r="K54" s="31">
        <v>53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>
      <c r="A55" s="31"/>
      <c r="B55" s="31"/>
      <c r="C55" s="31"/>
      <c r="D55" s="31"/>
      <c r="E55" s="31"/>
      <c r="F55" s="31"/>
      <c r="G55" s="31"/>
      <c r="H55" s="31"/>
      <c r="I55" s="31"/>
      <c r="J55" s="31" t="s">
        <v>132</v>
      </c>
      <c r="K55" s="31">
        <v>54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21">
      <c r="A56" s="31"/>
      <c r="B56" s="31"/>
      <c r="C56" s="31"/>
      <c r="D56" s="31"/>
      <c r="E56" s="31"/>
      <c r="F56" s="31"/>
      <c r="G56" s="31"/>
      <c r="H56" s="31"/>
      <c r="I56" s="31"/>
      <c r="J56" s="31" t="s">
        <v>133</v>
      </c>
      <c r="K56" s="31">
        <v>55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</row>
    <row r="57" spans="1:21">
      <c r="A57" s="31"/>
      <c r="B57" s="31"/>
      <c r="C57" s="31"/>
      <c r="D57" s="31"/>
      <c r="E57" s="31"/>
      <c r="F57" s="31"/>
      <c r="G57" s="31"/>
      <c r="H57" s="31"/>
      <c r="I57" s="31"/>
      <c r="J57" s="31" t="s">
        <v>134</v>
      </c>
      <c r="K57" s="31">
        <v>56</v>
      </c>
      <c r="L57" s="31"/>
      <c r="M57" s="31"/>
      <c r="N57" s="31"/>
      <c r="O57" s="31"/>
      <c r="P57" s="31"/>
      <c r="Q57" s="31"/>
      <c r="R57" s="31"/>
      <c r="S57" s="31"/>
      <c r="T57" s="31"/>
      <c r="U57" s="31"/>
    </row>
    <row r="58" spans="1:21">
      <c r="A58" s="31"/>
      <c r="B58" s="31"/>
      <c r="C58" s="31"/>
      <c r="D58" s="31"/>
      <c r="E58" s="31"/>
      <c r="F58" s="31"/>
      <c r="G58" s="31"/>
      <c r="H58" s="31"/>
      <c r="I58" s="31"/>
      <c r="J58" s="31" t="s">
        <v>135</v>
      </c>
      <c r="K58" s="31">
        <v>57</v>
      </c>
      <c r="L58" s="31"/>
      <c r="M58" s="31"/>
      <c r="N58" s="31"/>
      <c r="O58" s="31"/>
      <c r="P58" s="31"/>
      <c r="Q58" s="31"/>
      <c r="R58" s="31"/>
      <c r="S58" s="31"/>
      <c r="T58" s="31"/>
      <c r="U58" s="31"/>
    </row>
    <row r="59" spans="1:21">
      <c r="A59" s="31"/>
      <c r="B59" s="31"/>
      <c r="C59" s="31"/>
      <c r="D59" s="31"/>
      <c r="E59" s="31"/>
      <c r="F59" s="31"/>
      <c r="G59" s="31"/>
      <c r="H59" s="31"/>
      <c r="I59" s="31"/>
      <c r="J59" s="31" t="s">
        <v>136</v>
      </c>
      <c r="K59" s="31">
        <v>58</v>
      </c>
      <c r="L59" s="31"/>
      <c r="M59" s="31"/>
      <c r="N59" s="31"/>
      <c r="O59" s="31"/>
      <c r="P59" s="31"/>
      <c r="Q59" s="31"/>
      <c r="R59" s="31"/>
      <c r="S59" s="31"/>
      <c r="T59" s="31"/>
      <c r="U59" s="31"/>
    </row>
    <row r="60" spans="1:21">
      <c r="A60" s="31"/>
      <c r="B60" s="31"/>
      <c r="C60" s="31"/>
      <c r="D60" s="31"/>
      <c r="E60" s="31"/>
      <c r="F60" s="31"/>
      <c r="G60" s="31"/>
      <c r="H60" s="31"/>
      <c r="I60" s="31"/>
      <c r="J60" s="31" t="s">
        <v>137</v>
      </c>
      <c r="K60" s="31">
        <v>59</v>
      </c>
      <c r="L60" s="31"/>
      <c r="M60" s="31"/>
      <c r="N60" s="31"/>
      <c r="O60" s="31"/>
      <c r="P60" s="31"/>
      <c r="Q60" s="31"/>
      <c r="R60" s="31"/>
      <c r="S60" s="31"/>
      <c r="T60" s="31"/>
      <c r="U60" s="31"/>
    </row>
    <row r="61" spans="1:2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</row>
    <row r="62" spans="1:2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</row>
    <row r="63" spans="1:2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</row>
    <row r="64" spans="1:2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</row>
    <row r="65" spans="1:2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</row>
    <row r="66" spans="1:2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2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2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</row>
    <row r="69" spans="1:2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</row>
    <row r="72" spans="1:2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</row>
    <row r="75" spans="1:2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</row>
    <row r="76" spans="1:2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</row>
    <row r="77" spans="1:2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</row>
    <row r="78" spans="1:2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</row>
    <row r="79" spans="1:2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</row>
    <row r="80" spans="1:2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</row>
    <row r="81" spans="1:2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</row>
    <row r="82" spans="1:2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</row>
    <row r="83" spans="1:2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</row>
    <row r="84" spans="1:2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</row>
    <row r="85" spans="1:2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</row>
    <row r="86" spans="1:2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</row>
    <row r="89" spans="1:2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</row>
    <row r="95" spans="1:2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</row>
    <row r="97" spans="1:2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</row>
    <row r="98" spans="1:2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</row>
    <row r="99" spans="1:2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</row>
    <row r="100" spans="1:2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</row>
    <row r="101" spans="1:2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</row>
    <row r="102" spans="1:2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</row>
    <row r="103" spans="1:2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</row>
    <row r="104" spans="1:2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</row>
    <row r="105" spans="1:2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</row>
    <row r="106" spans="1:2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</row>
    <row r="107" spans="1:2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</row>
    <row r="108" spans="1:2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</row>
    <row r="109" spans="1:2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</row>
    <row r="110" spans="1:2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</row>
    <row r="111" spans="1:2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</row>
    <row r="112" spans="1:2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</row>
    <row r="113" spans="1:2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</row>
    <row r="116" spans="1:2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</row>
    <row r="118" spans="1:2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</row>
    <row r="119" spans="1:2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</row>
    <row r="120" spans="1:2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</row>
    <row r="121" spans="1:2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</row>
    <row r="122" spans="1:2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</row>
    <row r="123" spans="1:2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</row>
    <row r="124" spans="1:2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</row>
    <row r="125" spans="1:2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</row>
    <row r="126" spans="1:2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</row>
    <row r="127" spans="1:2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</row>
    <row r="128" spans="1:2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</row>
    <row r="129" spans="1:2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</row>
    <row r="130" spans="1:2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</row>
    <row r="131" spans="1:2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</row>
    <row r="132" spans="1:2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</row>
    <row r="133" spans="1:2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</row>
    <row r="134" spans="1:2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</row>
    <row r="135" spans="1:2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</row>
    <row r="136" spans="1:2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</row>
    <row r="137" spans="1:2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</row>
    <row r="138" spans="1:2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</row>
    <row r="139" spans="1:2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</row>
    <row r="140" spans="1:2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</row>
    <row r="141" spans="1:2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</row>
    <row r="142" spans="1:2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</row>
    <row r="143" spans="1:2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</row>
    <row r="144" spans="1:2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</row>
    <row r="145" spans="1:2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</row>
    <row r="146" spans="1:2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</row>
    <row r="147" spans="1:2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</row>
    <row r="148" spans="1:2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</row>
    <row r="149" spans="1:2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</row>
    <row r="150" spans="1:2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</row>
    <row r="151" spans="1:2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</row>
    <row r="152" spans="1:2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</row>
    <row r="153" spans="1:2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</row>
    <row r="154" spans="1:2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</row>
    <row r="155" spans="1:2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</row>
    <row r="156" spans="1:2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</row>
    <row r="157" spans="1:2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</row>
    <row r="158" spans="1:2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</row>
    <row r="160" spans="1:2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</row>
    <row r="161" spans="1:2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</row>
    <row r="162" spans="1:2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</row>
    <row r="163" spans="1:2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</row>
    <row r="164" spans="1:2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</row>
    <row r="166" spans="1:2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</row>
    <row r="167" spans="1:2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</row>
    <row r="168" spans="1:2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</row>
    <row r="169" spans="1:2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</row>
    <row r="170" spans="1:2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</row>
    <row r="171" spans="1:2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</row>
    <row r="172" spans="1:2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2019-06-03T08:03:46Z</dcterms:modified>
</cp:coreProperties>
</file>